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еречень меропр школы " sheetId="5" r:id="rId1"/>
    <sheet name="Лист3" sheetId="3" r:id="rId2"/>
    <sheet name="Паспорт " sheetId="6" r:id="rId3"/>
  </sheets>
  <calcPr calcId="145621"/>
</workbook>
</file>

<file path=xl/calcChain.xml><?xml version="1.0" encoding="utf-8"?>
<calcChain xmlns="http://schemas.openxmlformats.org/spreadsheetml/2006/main">
  <c r="F91" i="5" l="1"/>
  <c r="J89" i="5" l="1"/>
  <c r="K89" i="5"/>
  <c r="H89" i="5"/>
  <c r="G82" i="5"/>
  <c r="F78" i="5"/>
  <c r="G83" i="5"/>
  <c r="E12" i="5"/>
  <c r="H82" i="5"/>
  <c r="I82" i="5"/>
  <c r="J82" i="5"/>
  <c r="K82" i="5"/>
  <c r="E82" i="5"/>
  <c r="G81" i="5"/>
  <c r="H81" i="5"/>
  <c r="H80" i="5" s="1"/>
  <c r="I81" i="5"/>
  <c r="I80" i="5" s="1"/>
  <c r="J81" i="5"/>
  <c r="J80" i="5" s="1"/>
  <c r="K81" i="5"/>
  <c r="K80" i="5" s="1"/>
  <c r="E81" i="5"/>
  <c r="E80" i="5" s="1"/>
  <c r="F85" i="5"/>
  <c r="F82" i="5" s="1"/>
  <c r="F84" i="5"/>
  <c r="F81" i="5" s="1"/>
  <c r="H83" i="5"/>
  <c r="I83" i="5"/>
  <c r="J83" i="5"/>
  <c r="K83" i="5"/>
  <c r="E83" i="5"/>
  <c r="F83" i="5" l="1"/>
  <c r="G80" i="5"/>
  <c r="F80" i="5"/>
  <c r="F79" i="5"/>
  <c r="F60" i="5" l="1"/>
  <c r="K88" i="5"/>
  <c r="L88" i="5"/>
  <c r="J88" i="5"/>
  <c r="G88" i="5"/>
  <c r="H88" i="5"/>
  <c r="I88" i="5"/>
  <c r="E87" i="5"/>
  <c r="E88" i="5"/>
  <c r="F76" i="5"/>
  <c r="G76" i="5"/>
  <c r="H76" i="5"/>
  <c r="I76" i="5"/>
  <c r="J76" i="5"/>
  <c r="K76" i="5"/>
  <c r="L76" i="5"/>
  <c r="E76" i="5"/>
  <c r="F75" i="5"/>
  <c r="F74" i="5" s="1"/>
  <c r="G75" i="5"/>
  <c r="H75" i="5"/>
  <c r="H74" i="5" s="1"/>
  <c r="I75" i="5"/>
  <c r="J75" i="5"/>
  <c r="J74" i="5" s="1"/>
  <c r="K75" i="5"/>
  <c r="E75" i="5"/>
  <c r="E74" i="5" s="1"/>
  <c r="F77" i="5"/>
  <c r="G77" i="5"/>
  <c r="H77" i="5"/>
  <c r="I77" i="5"/>
  <c r="J77" i="5"/>
  <c r="K77" i="5"/>
  <c r="E77" i="5"/>
  <c r="I74" i="5"/>
  <c r="K74" i="5" l="1"/>
  <c r="G74" i="5"/>
  <c r="F72" i="5"/>
  <c r="F73" i="5"/>
  <c r="L71" i="5"/>
  <c r="K71" i="5"/>
  <c r="J71" i="5"/>
  <c r="I71" i="5"/>
  <c r="H71" i="5"/>
  <c r="G71" i="5"/>
  <c r="E71" i="5"/>
  <c r="I22" i="5"/>
  <c r="H22" i="5"/>
  <c r="G22" i="5"/>
  <c r="F71" i="5" l="1"/>
  <c r="L89" i="5"/>
  <c r="L87" i="5"/>
  <c r="L68" i="5"/>
  <c r="L65" i="5"/>
  <c r="L62" i="5"/>
  <c r="L59" i="5"/>
  <c r="L55" i="5"/>
  <c r="L54" i="5"/>
  <c r="L53" i="5"/>
  <c r="L22" i="5"/>
  <c r="L19" i="5"/>
  <c r="L16" i="5"/>
  <c r="L13" i="5"/>
  <c r="L12" i="5"/>
  <c r="L11" i="5"/>
  <c r="I12" i="5"/>
  <c r="L86" i="5" l="1"/>
  <c r="L52" i="5"/>
  <c r="L10" i="5"/>
  <c r="L94" i="5"/>
  <c r="L75" i="5" s="1"/>
  <c r="L74" i="5" s="1"/>
  <c r="G54" i="5"/>
  <c r="H54" i="5"/>
  <c r="I54" i="5"/>
  <c r="I94" i="5" s="1"/>
  <c r="J54" i="5"/>
  <c r="K54" i="5"/>
  <c r="E54" i="5"/>
  <c r="E94" i="5" s="1"/>
  <c r="G53" i="5"/>
  <c r="H53" i="5"/>
  <c r="I53" i="5"/>
  <c r="J53" i="5"/>
  <c r="K53" i="5"/>
  <c r="E53" i="5"/>
  <c r="G12" i="5"/>
  <c r="H12" i="5"/>
  <c r="J12" i="5"/>
  <c r="K12" i="5"/>
  <c r="G11" i="5"/>
  <c r="H11" i="5"/>
  <c r="I11" i="5"/>
  <c r="J11" i="5"/>
  <c r="K11" i="5"/>
  <c r="E11" i="5"/>
  <c r="G68" i="5"/>
  <c r="H68" i="5"/>
  <c r="I68" i="5"/>
  <c r="J68" i="5"/>
  <c r="K68" i="5"/>
  <c r="E68" i="5"/>
  <c r="F69" i="5"/>
  <c r="F70" i="5"/>
  <c r="G65" i="5"/>
  <c r="H65" i="5"/>
  <c r="I65" i="5"/>
  <c r="J65" i="5"/>
  <c r="K65" i="5"/>
  <c r="E65" i="5"/>
  <c r="F66" i="5"/>
  <c r="F67" i="5"/>
  <c r="G62" i="5"/>
  <c r="H62" i="5"/>
  <c r="I62" i="5"/>
  <c r="J62" i="5"/>
  <c r="K62" i="5"/>
  <c r="E62" i="5"/>
  <c r="F63" i="5"/>
  <c r="F64" i="5"/>
  <c r="J22" i="5"/>
  <c r="K22" i="5"/>
  <c r="E22" i="5"/>
  <c r="F23" i="5"/>
  <c r="F24" i="5"/>
  <c r="G19" i="5"/>
  <c r="H19" i="5"/>
  <c r="I19" i="5"/>
  <c r="J19" i="5"/>
  <c r="K19" i="5"/>
  <c r="E19" i="5"/>
  <c r="F21" i="5"/>
  <c r="F17" i="5"/>
  <c r="G16" i="5"/>
  <c r="H16" i="5"/>
  <c r="I16" i="5"/>
  <c r="J16" i="5"/>
  <c r="K16" i="5"/>
  <c r="E16" i="5"/>
  <c r="F18" i="5"/>
  <c r="K13" i="5"/>
  <c r="G13" i="5"/>
  <c r="H13" i="5"/>
  <c r="I13" i="5"/>
  <c r="J13" i="5"/>
  <c r="E13" i="5"/>
  <c r="F15" i="5"/>
  <c r="F14" i="5"/>
  <c r="G59" i="5"/>
  <c r="H59" i="5"/>
  <c r="I59" i="5"/>
  <c r="J59" i="5"/>
  <c r="K59" i="5"/>
  <c r="E59" i="5"/>
  <c r="F61" i="5"/>
  <c r="G55" i="5"/>
  <c r="H55" i="5"/>
  <c r="I55" i="5"/>
  <c r="J55" i="5"/>
  <c r="K55" i="5"/>
  <c r="E55" i="5"/>
  <c r="F56" i="5"/>
  <c r="F55" i="5" s="1"/>
  <c r="G87" i="5"/>
  <c r="G93" i="5" s="1"/>
  <c r="D8" i="6" s="1"/>
  <c r="H87" i="5"/>
  <c r="H93" i="5" s="1"/>
  <c r="I87" i="5"/>
  <c r="I93" i="5" s="1"/>
  <c r="J87" i="5"/>
  <c r="J93" i="5" s="1"/>
  <c r="K87" i="5"/>
  <c r="K93" i="5" s="1"/>
  <c r="F88" i="5"/>
  <c r="F90" i="5"/>
  <c r="F87" i="5" s="1"/>
  <c r="G89" i="5"/>
  <c r="I89" i="5"/>
  <c r="E89" i="5"/>
  <c r="J94" i="5" l="1"/>
  <c r="E93" i="5"/>
  <c r="H94" i="5"/>
  <c r="K94" i="5"/>
  <c r="G94" i="5"/>
  <c r="D9" i="6" s="1"/>
  <c r="L93" i="5"/>
  <c r="L92" i="5" s="1"/>
  <c r="E9" i="6"/>
  <c r="K10" i="5"/>
  <c r="F16" i="5"/>
  <c r="G10" i="5"/>
  <c r="F65" i="5"/>
  <c r="J10" i="5"/>
  <c r="E52" i="5"/>
  <c r="H52" i="5"/>
  <c r="F59" i="5"/>
  <c r="F13" i="5"/>
  <c r="F19" i="5"/>
  <c r="F54" i="5"/>
  <c r="F68" i="5"/>
  <c r="E10" i="5"/>
  <c r="G52" i="5"/>
  <c r="F12" i="5"/>
  <c r="H10" i="5"/>
  <c r="I10" i="5"/>
  <c r="K52" i="5"/>
  <c r="J52" i="5"/>
  <c r="I52" i="5"/>
  <c r="F22" i="5"/>
  <c r="F11" i="5"/>
  <c r="F89" i="5"/>
  <c r="F53" i="5"/>
  <c r="F62" i="5"/>
  <c r="F93" i="5" l="1"/>
  <c r="F94" i="5"/>
  <c r="G92" i="5"/>
  <c r="G9" i="6"/>
  <c r="E92" i="5"/>
  <c r="F9" i="6"/>
  <c r="K92" i="5"/>
  <c r="H92" i="5"/>
  <c r="F52" i="5"/>
  <c r="F10" i="5"/>
  <c r="G8" i="6"/>
  <c r="F86" i="5"/>
  <c r="K86" i="5"/>
  <c r="J86" i="5"/>
  <c r="I86" i="5"/>
  <c r="H86" i="5"/>
  <c r="G86" i="5"/>
  <c r="E86" i="5"/>
  <c r="D7" i="6" l="1"/>
  <c r="H9" i="6"/>
  <c r="I9" i="6" s="1"/>
  <c r="J92" i="5"/>
  <c r="I92" i="5"/>
  <c r="F92" i="5"/>
  <c r="G7" i="6"/>
  <c r="E8" i="6"/>
  <c r="E7" i="6" s="1"/>
  <c r="H8" i="6"/>
  <c r="F8" i="6"/>
  <c r="H7" i="6" l="1"/>
  <c r="F7" i="6"/>
  <c r="I8" i="6"/>
  <c r="I7" i="6" l="1"/>
</calcChain>
</file>

<file path=xl/sharedStrings.xml><?xml version="1.0" encoding="utf-8"?>
<sst xmlns="http://schemas.openxmlformats.org/spreadsheetml/2006/main" count="199" uniqueCount="105">
  <si>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</si>
  <si>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</si>
  <si>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</si>
  <si>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</si>
  <si>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</si>
  <si>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</si>
  <si>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</si>
  <si>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</si>
  <si>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</si>
  <si>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</si>
  <si>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</si>
  <si>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1.2.</t>
  </si>
  <si>
    <t>2.1.</t>
  </si>
  <si>
    <t>Управление образования, образовательные организации</t>
  </si>
  <si>
    <t>2014 - 2018 годы</t>
  </si>
  <si>
    <t>Разработка, внедрение и обеспечение функционирования современных научных моделей по вопросам совершенствования питания обучающихся</t>
  </si>
  <si>
    <t>Выплаты вознаграждения за выполнение функций классного руководителя педагогическим работникам муниципальных образовательных организаций Зарайского муниципального района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</si>
  <si>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</si>
  <si>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</si>
  <si>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</si>
  <si>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</si>
  <si>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</si>
  <si>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</si>
  <si>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</si>
  <si>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Внедрение региональной программы по формированию финансовой  грамотности обучающихся начальной, основной и старшей ступеней общего образования</t>
  </si>
  <si>
    <t>Внедрение  современных муниципальных моделей методического обеспечения  образовательных организаций и педагогических работников по обновлению содержания и технологий общего  образования</t>
  </si>
  <si>
    <t>Внедрение  моделей   обновления содержания и технологий общего образования</t>
  </si>
  <si>
    <t xml:space="preserve">Внедрение  научно-методических рекомендаций по организации работы педагогического работника на уроках русского языка с учетом задач речевой и социокультурной адаптации детей из семей мигрантов. Разработка и сопровождение дистанционных образовательных технологий для обучения русскому языку </t>
  </si>
  <si>
    <t>1.1.15.</t>
  </si>
  <si>
    <t>1.3.</t>
  </si>
  <si>
    <t>1.2.3. (3.9.4.)</t>
  </si>
  <si>
    <t>Всего по подпрограмме II</t>
  </si>
  <si>
    <t>Муниципальный заказчик подпрограммы</t>
  </si>
  <si>
    <t>Задача 1 подпрограммы</t>
  </si>
  <si>
    <t>1.1.13</t>
  </si>
  <si>
    <t>1.1.14</t>
  </si>
  <si>
    <t>1.1.16</t>
  </si>
  <si>
    <t>2019 год</t>
  </si>
  <si>
    <t>2020 год</t>
  </si>
  <si>
    <t>2021 год</t>
  </si>
  <si>
    <t>Концептуальные направления реформирования, модернизации, преобразования сферы общего образования, реализуемые в рамках подпрограммы II</t>
  </si>
  <si>
    <t>Приложение №4 к программе</t>
  </si>
  <si>
    <t>2018 - 2022 годы</t>
  </si>
  <si>
    <t xml:space="preserve">Средства  бюджета    
городского округа Зарайск  
</t>
  </si>
  <si>
    <t>2018 - 2022годы</t>
  </si>
  <si>
    <t>Основное мероприятие 1:
Финансовое обеспечение деятельности образовательных  организаций</t>
  </si>
  <si>
    <t xml:space="preserve">Средства  бюджета    
городского округа Зарайска  
</t>
  </si>
  <si>
    <t xml:space="preserve">Администрация городского округа Зарайск </t>
  </si>
  <si>
    <t>Основное мероприятие 2: 
Обеспечение мер социальной поддержки обучающихся в образовательных организациях</t>
  </si>
  <si>
    <t>2018- 2022годы</t>
  </si>
  <si>
    <t xml:space="preserve">Средства  бюджета    
городского округа Зарайск 
</t>
  </si>
  <si>
    <t xml:space="preserve">Средства  бюджета    
городского округа Зарайск 
</t>
  </si>
  <si>
    <t>Основное мероприятие 3: 
Финансовое обеспечение и укрепление материально-технической базы образовательных организаций</t>
  </si>
  <si>
    <t>Приобретение мебели,   спортивного оборудования и инвентаря, технилогического оборудования и бытовой техники, компьютерного оборудования, проведение мероприятий по выполнению СанПина</t>
  </si>
  <si>
    <t xml:space="preserve">Средства  бюджета    
городского округа Зарайск   
</t>
  </si>
  <si>
    <t xml:space="preserve">Средства      
бюджета       
городского округа Зарайск 
</t>
  </si>
  <si>
    <t>2022год</t>
  </si>
  <si>
    <t>Средства бюджета городского округаЗарайск</t>
  </si>
  <si>
    <t xml:space="preserve">Основное мероприятие 4:
Развитие инновационной инфраструктуры общего образования
</t>
  </si>
  <si>
    <t>Обновление содержания и технологий общего образования</t>
  </si>
  <si>
    <t xml:space="preserve">Получение   общедоступного и бесплатного дошкольного, начального общего, основного общего, среднего общего образования, дополнительного образования в муниципальных общеобразовательных организациях в 2018-2022годах:
2018 год - 3637 обучающимися;
2019 год- 3650
обучающимися;
2020-2022 годы – по 3675 обучающимихся
</t>
  </si>
  <si>
    <t xml:space="preserve">Выполнение  муниципального задания, оказания муниципальных услуг (выполнение работ)
</t>
  </si>
  <si>
    <t>Обеспечение деятельности комиссий по делам несовершеннолетних и защите их прав в городских округах и муниципальных районах Московской области с количеством работников в 2018-2022 – 2 человека</t>
  </si>
  <si>
    <t>Обеспечение деятельности муниципальных общеобразовательных учреждений, предоставление мер социальной поддержки отдельным категориям обучающихся</t>
  </si>
  <si>
    <t xml:space="preserve">Предоставление компенсации проезда к месту учебы и обратно отдельным категориям обучающихся в муниципальных образовательных организациях обучающимся;
в 2018году – 38обучающимся;
в 2019 году –38 обучающимся;
в 2020году – 38 обучающимся;
в 2021году – 38 обучающимся
в 2022 году – 38 обучающимся
</t>
  </si>
  <si>
    <t>Обеспечение содержания сельских школьных автобусов для подвоза обучающихся к месту обучения в муниципальные общеобразовательные организации, расположенные в сельской местности</t>
  </si>
  <si>
    <t>Выплачена  именная стипендий Главы городского округа Зарайск для детей и подростков, проявивших выдающиеся способности в области науки, искусства и спорта с 2018-2022 по 15 детей</t>
  </si>
  <si>
    <t>Выплачена именная премия Главы городского округа Зарайск выпускникам 9-х, 11-х классов получившим аттестат с отличием</t>
  </si>
  <si>
    <t>Приобретение трех  автобусов для доставки обучающихся в общеобразовательные организации, расположенные в сельской местности</t>
  </si>
  <si>
    <t>Управление образования админитсрации городского округаЗарайск Московской области</t>
  </si>
  <si>
    <t>1.1.</t>
  </si>
  <si>
    <t xml:space="preserve">Приложение № 1
 к подпрограмме II </t>
  </si>
  <si>
    <t xml:space="preserve">Источники финансирования  подпрограммы по годам реализации и главным распорядителям бюджетных средств,
в том числе по годам:
</t>
  </si>
  <si>
    <r>
      <rPr>
        <b/>
        <sz val="10"/>
        <color theme="1"/>
        <rFont val="Times New Roman"/>
        <family val="1"/>
        <charset val="204"/>
      </rPr>
      <t xml:space="preserve">                                         Характеристика проблем, решаемых посредством мероприятий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реализации подпрограммы II будут продолжены начатые в области преобразования, призванные обеспечить переход к индивидуализированному и технологичному образованию для всех, к развитию образования, ориентированного на формирование творческой социально ответственной личности, способной к самореализации в условиях инновационной экономики. Для этого необходимо обновление содержания и технологий в образовании, совершенствование инфраструктуры образования, формирование новой технологической среды общего образования, развитие дистанционных образовательных технологий, обеспечивающих равный доступ к качественному общему образованию.  Инновационное развитие экономики требует создания инновационной инфраструктуры также и на уровне общего образования, которая подразумевает создание сети школ, реализующих инновационные проекты и программы для отработки новых технологий и содержания обучения и воспитания. Повышение профессионального уровня педагогических и руководящих кадров общего образования, обновление состава и компетенций педагогических и руководящих кадров общего образования, обновление состава и компетениций педагогических кадров необходимое условие реализации задач подпрограммы II. Перечень мероприятий предусмотрен в приложении №1 к подпрограмме II.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мероприятий подпрограммы II предусматривается создание условий для реализации ФГОС общего образования, в том числе на основе модернизации технологий и содержания обучения. Предполагается разработка нормативного правового и методического сопровождения внедрения ФГОС, в том числе внедрения ФГОС начального, основного и среднего общего образования обучающихся с ограниченными возможностями здоровья, обеспечение деятельности государственных общеобразовательных организаций городского округа Зарайск Московской области, осуществляющих образовательную деятельность, в том числе и по адаптированным основным общеобразовательным программам в условиях внедрения ФГОС общего образования, предполагается проведение капитального и текущего ремонта зданий общеобразовательных организаций, закупка оборудования, поддержка образовательных организаций, реализующих проекты обновления содержания и технологий образования.
        Будут разработаны концепции модернизации конкретных областей: концепции школьного филологического образования, школьного географического образования, школьного технологического образования, школьного образования в сфере иностранных языков, историко-культурный стандарт.
        Для обеспечения равного доступа к качественному общему образованию планируется обеспечение социальной поддержки детей, находящихся в трудной жизненной ситуации (дети-сироты и дети, оставшиеся без попечения родителей, дети с ограниченными возможностями здоровья и другие); обеспечение подвоза обучающихся к месту обучения в муниципальные общеобразовательные организации в городском округе Зарайск  Московской области, расположенные в сельских населенных пунктах.
     Планируется развитие инновационной инфраструктуры общего образования, в том числе через создание сети инновационных школ в виде региональных инновационных площадок, реализующих инновационные проекты и программы для отработки новых технологий и содержания обучения и воспитания через конкурсную поддержку школьных инициатив и сетевых проектов. Предусматривается реализация мер по стимулированию создания инновационных методических сетей с целью распространения инновационного опыта. Кроме того, важным элементом данной задачи станет поддержка инноваций в сфере образования детей с ограниченными возможностями здоровья и инвалидностью.
  </t>
    </r>
  </si>
  <si>
    <t xml:space="preserve">              Концептуальные направления реформирования, модернизации, преобразования сферы общего образования, реализуемые в рамках подпрограммы II, основаны на необходимости развития и совершенствования системы общего образования в соответствии с потребностями населения, требованиями федерального законодательства, требований федеральных государствнных образовательных стандартов, необходимостью выполнения указов Президента РФ, устанавливающих к сфере общего образования, целями и задачами Федеральной целевой программы развития образования Российской Федерации на 2016-2020 годы.  
     Развитие системы общего образования должно соответствовать и удовлетворять новым запросам общества, потребитетелей общеобразовательных услуг. Следовательно, реализация подпрограммы предусматривает поддержку школ, реализующих инновационные программы для отработки новых технологий и содержания обучения и воспитания; внедрение образовательных программ с применением электронного обучения и дистанционных образовательных технологий в различных социокультурных условиях, в том числе детей с особыми потребностями - одаренных детей, детей - инвалидов и детей с ограниченными возмостями здоровья.                                                                                                                                                                                                      Учителя должны освоить методику преподавания по межпредметным технологиям и реализовать ее образовательном процессе.
</t>
  </si>
  <si>
    <t>2.</t>
  </si>
  <si>
    <t>1.</t>
  </si>
  <si>
    <t>2.2.</t>
  </si>
  <si>
    <t>2.3.</t>
  </si>
  <si>
    <t>2.4.</t>
  </si>
  <si>
    <t>2.5.</t>
  </si>
  <si>
    <t>2.6.</t>
  </si>
  <si>
    <t>3.</t>
  </si>
  <si>
    <t>3.1.</t>
  </si>
  <si>
    <t>4.</t>
  </si>
  <si>
    <t>4.1.</t>
  </si>
  <si>
    <t>Основное мероприятие 5 :
Создание и развитие в общеобразовательных организациях Московской области условий для ликвидации второй смены</t>
  </si>
  <si>
    <t>5.</t>
  </si>
  <si>
    <t>5.1.</t>
  </si>
  <si>
    <t>Мероприятие 1:                                          Проведение  капитального ремонта в муниципальных общеобразовательных организациях</t>
  </si>
  <si>
    <t xml:space="preserve">Мероприятие 1.                                               Субвенция  из бюджета Московской области бюджетам муниципальных образований Московской области на финансовое обеспечение   государственных гарантий реализации прав граждан на получение общедоступного и бесплатного дошкольного, начального общего, основного общего, 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</si>
  <si>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2.                                                                 Организация предоставления общедоступного и бесплатного дошкольного, начального, основного и среднего общего образования по реализации основной образовательной программы
</t>
  </si>
  <si>
    <t>Меропритие 3.                                                    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</si>
  <si>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Мероприятие 1.                                                   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 в Московской области, осущестляющих образовательную деятельность по имеющим государствееную аккредитацию основным общеобразовательным программам</t>
  </si>
  <si>
    <t>Мероприятие 2.                                                      Оплата расходов,связанных с компенсацией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</si>
  <si>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3.                                                     Обеспечение подвоза  обучающихся к месту обучения в муниципальные общеобразовательные организации в Московской области, расположенные в  сельских населенных пунктах</t>
  </si>
  <si>
    <t>Мероприятие 4.                                                   Выплата именных стипендий Главы городского округа Зарайск для детей и подростков, проявивших выдающиеся способности в области науки, искусства и спорта</t>
  </si>
  <si>
    <t>Мероприятие 5.                                                 Выплата именных премий  Главы городского округа Зарайск выпускникам 9-х, 11-х классов получившим аттестат с отличием</t>
  </si>
  <si>
    <t>Мероприятие 6.                                          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</si>
  <si>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Мероприятие 1 .                                              Подготовка общеобразовательных организаций к новому учебному году и отопительному сезону, проведение мероприятий по выполнению СанПин</t>
  </si>
  <si>
    <t>Мероприятие 1.                                              Закупка 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</si>
  <si>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Перечень мероприятий подпрограммы II «Общее образование»
</t>
  </si>
  <si>
    <t xml:space="preserve">Паспорт подпрограммы II «Общее образование»
</t>
  </si>
  <si>
    <r>
      <t xml:space="preserve"> </t>
    </r>
    <r>
      <rPr>
        <b/>
        <sz val="10"/>
        <color theme="1"/>
        <rFont val="Times New Roman"/>
        <family val="1"/>
        <charset val="204"/>
      </rPr>
      <t>Перечень мероприятий подпрограммы II " Общее образование"</t>
    </r>
    <r>
      <rPr>
        <sz val="10"/>
        <color theme="1"/>
        <rFont val="Times New Roman"/>
        <family val="1"/>
        <charset val="204"/>
      </rPr>
      <t xml:space="preserve">
Перечень мероприятий подпрограммы II " Общее образование" указан в приложении №1 к подпрограмме II.
</t>
    </r>
  </si>
  <si>
    <t xml:space="preserve">Проведение капитального ремонта в 2018 году в  пяти муниципальных общеобразовательных организациях,                                                                     в 2018 году - в  шести;                     в 2020 году  - в двух;                         Проведен капитальный ремонт  в МБОУ "Средняя школа №6" с заменой оборудования и мебели в рамках капитального ремонта в 2018 году, Проведен капитальный ремонт оконных блоков в семи общеобразовательных учреждениях в 2018 году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</si>
</sst>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B16" zoomScale="110" zoomScaleNormal="110" workbookViewId="0">
      <selection activeCell="F23" sqref="F23"/>
    </sheetView>
  </sheetViews>
  <sheetFormatPr defaultRowHeight="15" x14ac:dyDescent="0.25"/>
  <cols>
    <col min="1" max="1" width="9.42578125" style="2" customWidth="1"/>
    <col min="2" max="2" width="31.7109375" style="2" customWidth="1"/>
    <col min="3" max="3" width="13.140625" style="2" customWidth="1"/>
    <col min="4" max="4" width="19.28515625" style="11" customWidth="1"/>
    <col min="5" max="5" width="10.85546875" style="2" customWidth="1"/>
    <col min="6" max="10" width="9.140625" style="2"/>
    <col min="11" max="11" width="9" style="2" customWidth="1"/>
    <col min="12" max="12" width="9.140625" style="2" hidden="1" customWidth="1"/>
    <col min="13" max="13" width="14.7109375" style="2" customWidth="1"/>
    <col min="14" max="14" width="22.5703125" style="2" customWidth="1"/>
  </cols>
  <sheetData>
    <row r="1" spans="1:14" ht="30" customHeight="1" x14ac:dyDescent="0.25">
      <c r="H1" s="73" t="s">
        <v>71</v>
      </c>
      <c r="I1" s="73"/>
      <c r="J1" s="73"/>
      <c r="K1" s="73"/>
      <c r="L1" s="73"/>
      <c r="M1" s="73"/>
      <c r="N1" s="73"/>
    </row>
    <row r="2" spans="1:14" ht="25.5" customHeight="1" x14ac:dyDescent="0.25">
      <c r="B2" s="74" t="s">
        <v>101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ht="15" customHeight="1" x14ac:dyDescent="0.25">
      <c r="A3" s="60"/>
      <c r="B3" s="60" t="s">
        <v>0</v>
      </c>
      <c r="C3" s="60" t="s">
        <v>2</v>
      </c>
      <c r="D3" s="75" t="s">
        <v>1</v>
      </c>
      <c r="E3" s="60" t="s">
        <v>3</v>
      </c>
      <c r="F3" s="60" t="s">
        <v>4</v>
      </c>
      <c r="G3" s="77" t="s">
        <v>5</v>
      </c>
      <c r="H3" s="78"/>
      <c r="I3" s="78"/>
      <c r="J3" s="78"/>
      <c r="K3" s="79"/>
      <c r="L3" s="43"/>
      <c r="M3" s="60" t="s">
        <v>6</v>
      </c>
      <c r="N3" s="60" t="s">
        <v>7</v>
      </c>
    </row>
    <row r="4" spans="1:14" ht="55.5" customHeight="1" x14ac:dyDescent="0.25">
      <c r="A4" s="61"/>
      <c r="B4" s="61"/>
      <c r="C4" s="61"/>
      <c r="D4" s="76"/>
      <c r="E4" s="61"/>
      <c r="F4" s="61"/>
      <c r="G4" s="44">
        <v>2018</v>
      </c>
      <c r="H4" s="44">
        <v>2019</v>
      </c>
      <c r="I4" s="44">
        <v>2020</v>
      </c>
      <c r="J4" s="44">
        <v>2021</v>
      </c>
      <c r="K4" s="44">
        <v>2022</v>
      </c>
      <c r="L4" s="45"/>
      <c r="M4" s="61"/>
      <c r="N4" s="61"/>
    </row>
    <row r="5" spans="1:14" x14ac:dyDescent="0.25">
      <c r="A5" s="1">
        <v>1</v>
      </c>
      <c r="B5" s="1">
        <v>2</v>
      </c>
      <c r="C5" s="1">
        <v>5</v>
      </c>
      <c r="D5" s="10">
        <v>4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/>
      <c r="M5" s="1">
        <v>13</v>
      </c>
      <c r="N5" s="1">
        <v>14</v>
      </c>
    </row>
    <row r="6" spans="1:14" s="9" customFormat="1" ht="40.5" hidden="1" customHeight="1" x14ac:dyDescent="0.25">
      <c r="A6" s="25" t="s">
        <v>34</v>
      </c>
      <c r="B6" s="8" t="s">
        <v>24</v>
      </c>
      <c r="C6" s="8" t="s">
        <v>14</v>
      </c>
      <c r="D6" s="12"/>
      <c r="E6" s="8"/>
      <c r="F6" s="8"/>
      <c r="G6" s="18"/>
      <c r="H6" s="18"/>
      <c r="I6" s="18"/>
      <c r="J6" s="18"/>
      <c r="K6" s="18"/>
      <c r="L6" s="27"/>
      <c r="M6" s="8" t="s">
        <v>13</v>
      </c>
      <c r="N6" s="8" t="s">
        <v>24</v>
      </c>
    </row>
    <row r="7" spans="1:14" s="9" customFormat="1" ht="61.5" hidden="1" customHeight="1" x14ac:dyDescent="0.25">
      <c r="A7" s="25" t="s">
        <v>35</v>
      </c>
      <c r="B7" s="8" t="s">
        <v>25</v>
      </c>
      <c r="C7" s="8" t="s">
        <v>14</v>
      </c>
      <c r="D7" s="12"/>
      <c r="E7" s="8"/>
      <c r="F7" s="8"/>
      <c r="G7" s="18"/>
      <c r="H7" s="18"/>
      <c r="I7" s="18"/>
      <c r="J7" s="18"/>
      <c r="K7" s="18"/>
      <c r="L7" s="27"/>
      <c r="M7" s="8" t="s">
        <v>13</v>
      </c>
      <c r="N7" s="8" t="s">
        <v>25</v>
      </c>
    </row>
    <row r="8" spans="1:14" s="9" customFormat="1" ht="61.5" hidden="1" customHeight="1" x14ac:dyDescent="0.25">
      <c r="A8" s="25" t="s">
        <v>28</v>
      </c>
      <c r="B8" s="8" t="s">
        <v>26</v>
      </c>
      <c r="C8" s="8" t="s">
        <v>14</v>
      </c>
      <c r="D8" s="12"/>
      <c r="E8" s="8"/>
      <c r="F8" s="8"/>
      <c r="G8" s="18"/>
      <c r="H8" s="18"/>
      <c r="I8" s="18"/>
      <c r="J8" s="18"/>
      <c r="K8" s="18"/>
      <c r="L8" s="27"/>
      <c r="M8" s="8" t="s">
        <v>13</v>
      </c>
      <c r="N8" s="8" t="s">
        <v>26</v>
      </c>
    </row>
    <row r="9" spans="1:14" s="9" customFormat="1" ht="152.25" hidden="1" customHeight="1" x14ac:dyDescent="0.25">
      <c r="A9" s="26" t="s">
        <v>36</v>
      </c>
      <c r="B9" s="18" t="s">
        <v>27</v>
      </c>
      <c r="C9" s="8" t="s">
        <v>14</v>
      </c>
      <c r="D9" s="12"/>
      <c r="E9" s="8"/>
      <c r="F9" s="8"/>
      <c r="G9" s="18"/>
      <c r="H9" s="18"/>
      <c r="I9" s="18"/>
      <c r="J9" s="18"/>
      <c r="K9" s="18"/>
      <c r="L9" s="27"/>
      <c r="M9" s="8" t="s">
        <v>13</v>
      </c>
      <c r="N9" s="18" t="s">
        <v>27</v>
      </c>
    </row>
    <row r="10" spans="1:14" s="21" customFormat="1" ht="15" customHeight="1" x14ac:dyDescent="0.25">
      <c r="A10" s="54" t="s">
        <v>76</v>
      </c>
      <c r="B10" s="54" t="s">
        <v>45</v>
      </c>
      <c r="C10" s="54" t="s">
        <v>44</v>
      </c>
      <c r="D10" s="19" t="s">
        <v>8</v>
      </c>
      <c r="E10" s="20">
        <f>E11+E12</f>
        <v>370130</v>
      </c>
      <c r="F10" s="20">
        <f t="shared" ref="F10:L10" si="0">F11+F12</f>
        <v>2215847</v>
      </c>
      <c r="G10" s="20">
        <f t="shared" si="0"/>
        <v>428425</v>
      </c>
      <c r="H10" s="20">
        <f t="shared" si="0"/>
        <v>447014</v>
      </c>
      <c r="I10" s="20">
        <f t="shared" si="0"/>
        <v>446806</v>
      </c>
      <c r="J10" s="20">
        <f t="shared" si="0"/>
        <v>446588</v>
      </c>
      <c r="K10" s="20">
        <f t="shared" si="0"/>
        <v>447014</v>
      </c>
      <c r="L10" s="20">
        <f t="shared" si="0"/>
        <v>0</v>
      </c>
      <c r="M10" s="54" t="s">
        <v>13</v>
      </c>
      <c r="N10" s="54" t="s">
        <v>15</v>
      </c>
    </row>
    <row r="11" spans="1:14" s="21" customFormat="1" ht="43.5" customHeight="1" x14ac:dyDescent="0.25">
      <c r="A11" s="55"/>
      <c r="B11" s="55"/>
      <c r="C11" s="55"/>
      <c r="D11" s="19" t="s">
        <v>9</v>
      </c>
      <c r="E11" s="20">
        <f>E14+E17+E20+E23</f>
        <v>312551</v>
      </c>
      <c r="F11" s="20">
        <f t="shared" ref="F11:L11" si="1">F14+F17+F20+F23</f>
        <v>1765510</v>
      </c>
      <c r="G11" s="20">
        <f t="shared" si="1"/>
        <v>346654</v>
      </c>
      <c r="H11" s="20">
        <f t="shared" si="1"/>
        <v>354714</v>
      </c>
      <c r="I11" s="20">
        <f t="shared" si="1"/>
        <v>354714</v>
      </c>
      <c r="J11" s="20">
        <f t="shared" si="1"/>
        <v>354714</v>
      </c>
      <c r="K11" s="20">
        <f t="shared" si="1"/>
        <v>354714</v>
      </c>
      <c r="L11" s="20">
        <f t="shared" si="1"/>
        <v>0</v>
      </c>
      <c r="M11" s="66"/>
      <c r="N11" s="55"/>
    </row>
    <row r="12" spans="1:14" s="21" customFormat="1" ht="38.25" customHeight="1" thickBot="1" x14ac:dyDescent="0.3">
      <c r="A12" s="56"/>
      <c r="B12" s="56"/>
      <c r="C12" s="56"/>
      <c r="D12" s="19" t="s">
        <v>43</v>
      </c>
      <c r="E12" s="48">
        <f>E15+E18+E21+E24</f>
        <v>57579</v>
      </c>
      <c r="F12" s="48">
        <f t="shared" ref="F12:L12" si="2">F15+F18+F21+F24</f>
        <v>450337</v>
      </c>
      <c r="G12" s="48">
        <f t="shared" si="2"/>
        <v>81771</v>
      </c>
      <c r="H12" s="48">
        <f t="shared" si="2"/>
        <v>92300</v>
      </c>
      <c r="I12" s="48">
        <f t="shared" si="2"/>
        <v>92092</v>
      </c>
      <c r="J12" s="48">
        <f t="shared" si="2"/>
        <v>91874</v>
      </c>
      <c r="K12" s="48">
        <f t="shared" si="2"/>
        <v>92300</v>
      </c>
      <c r="L12" s="20">
        <f t="shared" si="2"/>
        <v>0</v>
      </c>
      <c r="M12" s="56"/>
      <c r="N12" s="56"/>
    </row>
    <row r="13" spans="1:14" ht="22.5" customHeight="1" thickBot="1" x14ac:dyDescent="0.3">
      <c r="A13" s="59" t="s">
        <v>70</v>
      </c>
      <c r="B13" s="62" t="s">
        <v>90</v>
      </c>
      <c r="C13" s="59" t="s">
        <v>42</v>
      </c>
      <c r="D13" s="10" t="s">
        <v>8</v>
      </c>
      <c r="E13" s="24">
        <f>E14+E15</f>
        <v>310648</v>
      </c>
      <c r="F13" s="24">
        <f t="shared" ref="F13:L13" si="3">F14+F15</f>
        <v>1755861</v>
      </c>
      <c r="G13" s="24">
        <f t="shared" si="3"/>
        <v>344837</v>
      </c>
      <c r="H13" s="24">
        <f t="shared" si="3"/>
        <v>352756</v>
      </c>
      <c r="I13" s="24">
        <f t="shared" si="3"/>
        <v>352756</v>
      </c>
      <c r="J13" s="24">
        <f t="shared" si="3"/>
        <v>352756</v>
      </c>
      <c r="K13" s="24">
        <f t="shared" si="3"/>
        <v>352756</v>
      </c>
      <c r="L13" s="7">
        <f t="shared" si="3"/>
        <v>0</v>
      </c>
      <c r="M13" s="59" t="s">
        <v>13</v>
      </c>
      <c r="N13" s="59" t="s">
        <v>60</v>
      </c>
    </row>
    <row r="14" spans="1:14" ht="36.75" customHeight="1" x14ac:dyDescent="0.25">
      <c r="A14" s="57"/>
      <c r="B14" s="63"/>
      <c r="C14" s="57"/>
      <c r="D14" s="10" t="s">
        <v>9</v>
      </c>
      <c r="E14" s="49">
        <v>310648</v>
      </c>
      <c r="F14" s="49">
        <f>G14+H14+I14+J14+K14</f>
        <v>1755861</v>
      </c>
      <c r="G14" s="49">
        <v>344837</v>
      </c>
      <c r="H14" s="49">
        <v>352756</v>
      </c>
      <c r="I14" s="49">
        <v>352756</v>
      </c>
      <c r="J14" s="49">
        <v>352756</v>
      </c>
      <c r="K14" s="49">
        <v>352756</v>
      </c>
      <c r="L14" s="29">
        <v>0</v>
      </c>
      <c r="M14" s="57"/>
      <c r="N14" s="57"/>
    </row>
    <row r="15" spans="1:14" ht="165.75" customHeight="1" x14ac:dyDescent="0.25">
      <c r="A15" s="58"/>
      <c r="B15" s="64"/>
      <c r="C15" s="58"/>
      <c r="D15" s="10" t="s">
        <v>43</v>
      </c>
      <c r="E15" s="24">
        <v>0</v>
      </c>
      <c r="F15" s="1">
        <f>G15+H15+I15+J15+K15</f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40">
        <v>0</v>
      </c>
      <c r="M15" s="65"/>
      <c r="N15" s="58"/>
    </row>
    <row r="16" spans="1:14" ht="15" customHeight="1" x14ac:dyDescent="0.25">
      <c r="A16" s="59" t="s">
        <v>11</v>
      </c>
      <c r="B16" s="80" t="s">
        <v>91</v>
      </c>
      <c r="C16" s="59" t="s">
        <v>42</v>
      </c>
      <c r="D16" s="10" t="s">
        <v>8</v>
      </c>
      <c r="E16" s="1">
        <f>E17+E18</f>
        <v>57579</v>
      </c>
      <c r="F16" s="1">
        <f t="shared" ref="F16:L16" si="4">F17+F18</f>
        <v>450337</v>
      </c>
      <c r="G16" s="1">
        <f t="shared" si="4"/>
        <v>81771</v>
      </c>
      <c r="H16" s="1">
        <f t="shared" si="4"/>
        <v>92300</v>
      </c>
      <c r="I16" s="1">
        <f t="shared" si="4"/>
        <v>92092</v>
      </c>
      <c r="J16" s="1">
        <f t="shared" si="4"/>
        <v>91874</v>
      </c>
      <c r="K16" s="1">
        <f t="shared" si="4"/>
        <v>92300</v>
      </c>
      <c r="L16" s="36">
        <f t="shared" si="4"/>
        <v>0</v>
      </c>
      <c r="M16" s="59" t="s">
        <v>13</v>
      </c>
      <c r="N16" s="80" t="s">
        <v>61</v>
      </c>
    </row>
    <row r="17" spans="1:14" ht="42" customHeight="1" x14ac:dyDescent="0.25">
      <c r="A17" s="57"/>
      <c r="B17" s="81"/>
      <c r="C17" s="57"/>
      <c r="D17" s="10" t="s">
        <v>9</v>
      </c>
      <c r="E17" s="1">
        <v>0</v>
      </c>
      <c r="F17" s="24">
        <f>G17+H17+I17+J17+K17</f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36">
        <v>0</v>
      </c>
      <c r="M17" s="57"/>
      <c r="N17" s="81"/>
    </row>
    <row r="18" spans="1:14" ht="53.25" customHeight="1" x14ac:dyDescent="0.25">
      <c r="A18" s="58"/>
      <c r="B18" s="82"/>
      <c r="C18" s="58"/>
      <c r="D18" s="10" t="s">
        <v>55</v>
      </c>
      <c r="E18" s="24">
        <v>57579</v>
      </c>
      <c r="F18" s="24">
        <f>G18+H18+I18+J18+K18</f>
        <v>450337</v>
      </c>
      <c r="G18" s="1">
        <v>81771</v>
      </c>
      <c r="H18" s="1">
        <v>92300</v>
      </c>
      <c r="I18" s="1">
        <v>92092</v>
      </c>
      <c r="J18" s="1">
        <v>91874</v>
      </c>
      <c r="K18" s="1">
        <v>92300</v>
      </c>
      <c r="L18" s="41">
        <v>0</v>
      </c>
      <c r="M18" s="58"/>
      <c r="N18" s="82"/>
    </row>
    <row r="19" spans="1:14" s="9" customFormat="1" ht="15" hidden="1" customHeight="1" x14ac:dyDescent="0.25">
      <c r="A19" s="67" t="s">
        <v>30</v>
      </c>
      <c r="B19" s="67" t="s">
        <v>16</v>
      </c>
      <c r="C19" s="67" t="s">
        <v>14</v>
      </c>
      <c r="D19" s="12" t="s">
        <v>8</v>
      </c>
      <c r="E19" s="38">
        <f>E20+E21</f>
        <v>0</v>
      </c>
      <c r="F19" s="38">
        <f t="shared" ref="F19:L19" si="5">F20+F21</f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8">
        <f t="shared" si="5"/>
        <v>0</v>
      </c>
      <c r="M19" s="67" t="s">
        <v>13</v>
      </c>
      <c r="N19" s="67" t="s">
        <v>16</v>
      </c>
    </row>
    <row r="20" spans="1:14" s="9" customFormat="1" ht="49.5" hidden="1" customHeight="1" x14ac:dyDescent="0.25">
      <c r="A20" s="68"/>
      <c r="B20" s="68"/>
      <c r="C20" s="68"/>
      <c r="D20" s="12" t="s">
        <v>9</v>
      </c>
      <c r="E20" s="8">
        <v>0</v>
      </c>
      <c r="F20" s="8"/>
      <c r="G20" s="8"/>
      <c r="H20" s="8"/>
      <c r="I20" s="8"/>
      <c r="J20" s="8">
        <v>0</v>
      </c>
      <c r="K20" s="8">
        <v>0</v>
      </c>
      <c r="L20" s="8">
        <v>0</v>
      </c>
      <c r="M20" s="68"/>
      <c r="N20" s="68"/>
    </row>
    <row r="21" spans="1:14" s="9" customFormat="1" ht="60.75" hidden="1" customHeight="1" x14ac:dyDescent="0.25">
      <c r="A21" s="69"/>
      <c r="B21" s="69"/>
      <c r="C21" s="69"/>
      <c r="D21" s="12" t="s">
        <v>10</v>
      </c>
      <c r="E21" s="8">
        <v>0</v>
      </c>
      <c r="F21" s="8">
        <f>G21+H21+I21+J21+K21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69"/>
      <c r="N21" s="69"/>
    </row>
    <row r="22" spans="1:14" ht="14.25" customHeight="1" x14ac:dyDescent="0.25">
      <c r="A22" s="70" t="s">
        <v>29</v>
      </c>
      <c r="B22" s="59" t="s">
        <v>92</v>
      </c>
      <c r="C22" s="59" t="s">
        <v>42</v>
      </c>
      <c r="D22" s="10" t="s">
        <v>8</v>
      </c>
      <c r="E22" s="1">
        <f>E23+E24</f>
        <v>1903</v>
      </c>
      <c r="F22" s="1">
        <f t="shared" ref="F22:L22" si="6">F23+F24</f>
        <v>9649</v>
      </c>
      <c r="G22" s="1">
        <f t="shared" ref="G22:I22" si="7">G23+G24</f>
        <v>1817</v>
      </c>
      <c r="H22" s="1">
        <f t="shared" si="7"/>
        <v>1958</v>
      </c>
      <c r="I22" s="1">
        <f t="shared" si="7"/>
        <v>1958</v>
      </c>
      <c r="J22" s="1">
        <f t="shared" si="6"/>
        <v>1958</v>
      </c>
      <c r="K22" s="1">
        <f t="shared" si="6"/>
        <v>1958</v>
      </c>
      <c r="L22" s="1">
        <f t="shared" si="6"/>
        <v>0</v>
      </c>
      <c r="M22" s="59" t="s">
        <v>47</v>
      </c>
      <c r="N22" s="59" t="s">
        <v>62</v>
      </c>
    </row>
    <row r="23" spans="1:14" ht="40.5" customHeight="1" x14ac:dyDescent="0.25">
      <c r="A23" s="71"/>
      <c r="B23" s="57"/>
      <c r="C23" s="57"/>
      <c r="D23" s="10" t="s">
        <v>9</v>
      </c>
      <c r="E23" s="1">
        <v>1903</v>
      </c>
      <c r="F23" s="8">
        <f t="shared" ref="F23:F24" si="8">G23+H23+I23+J23+K23</f>
        <v>9649</v>
      </c>
      <c r="G23" s="1">
        <v>1817</v>
      </c>
      <c r="H23" s="1">
        <v>1958</v>
      </c>
      <c r="I23" s="1">
        <v>1958</v>
      </c>
      <c r="J23" s="1">
        <v>1958</v>
      </c>
      <c r="K23" s="1">
        <v>1958</v>
      </c>
      <c r="L23" s="1">
        <v>0</v>
      </c>
      <c r="M23" s="57"/>
      <c r="N23" s="57"/>
    </row>
    <row r="24" spans="1:14" ht="45.75" customHeight="1" x14ac:dyDescent="0.25">
      <c r="A24" s="72"/>
      <c r="B24" s="58"/>
      <c r="C24" s="58"/>
      <c r="D24" s="10" t="s">
        <v>46</v>
      </c>
      <c r="E24" s="1">
        <v>0</v>
      </c>
      <c r="F24" s="8">
        <f t="shared" si="8"/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31"/>
      <c r="M24" s="58"/>
      <c r="N24" s="58"/>
    </row>
    <row r="25" spans="1:14" s="21" customFormat="1" ht="10.5" hidden="1" customHeight="1" x14ac:dyDescent="0.25">
      <c r="A25" s="83"/>
      <c r="B25" s="54"/>
      <c r="C25" s="54"/>
      <c r="D25" s="19"/>
      <c r="E25" s="20"/>
      <c r="F25" s="20"/>
      <c r="G25" s="20"/>
      <c r="H25" s="20"/>
      <c r="I25" s="20"/>
      <c r="J25" s="20"/>
      <c r="K25" s="20"/>
      <c r="L25" s="20"/>
      <c r="M25" s="16"/>
      <c r="N25" s="16"/>
    </row>
    <row r="26" spans="1:14" s="21" customFormat="1" ht="39" hidden="1" customHeight="1" x14ac:dyDescent="0.25">
      <c r="A26" s="84"/>
      <c r="B26" s="55"/>
      <c r="C26" s="55"/>
      <c r="D26" s="19"/>
      <c r="E26" s="20"/>
      <c r="F26" s="20"/>
      <c r="G26" s="20"/>
      <c r="H26" s="20"/>
      <c r="I26" s="20"/>
      <c r="J26" s="20"/>
      <c r="K26" s="20"/>
      <c r="L26" s="20"/>
      <c r="M26" s="16"/>
      <c r="N26" s="16"/>
    </row>
    <row r="27" spans="1:14" s="21" customFormat="1" ht="39" hidden="1" customHeight="1" x14ac:dyDescent="0.25">
      <c r="A27" s="85"/>
      <c r="B27" s="56"/>
      <c r="C27" s="56"/>
      <c r="D27" s="19"/>
      <c r="E27" s="20"/>
      <c r="F27" s="20"/>
      <c r="G27" s="20"/>
      <c r="H27" s="20"/>
      <c r="I27" s="20"/>
      <c r="J27" s="20"/>
      <c r="K27" s="20"/>
      <c r="L27" s="20"/>
      <c r="M27" s="16"/>
      <c r="N27" s="16"/>
    </row>
    <row r="28" spans="1:14" ht="39" hidden="1" customHeight="1" x14ac:dyDescent="0.25">
      <c r="A28" s="70"/>
      <c r="B28" s="59"/>
      <c r="C28" s="59"/>
      <c r="D28" s="10"/>
      <c r="E28" s="1"/>
      <c r="F28" s="1"/>
      <c r="G28" s="1"/>
      <c r="H28" s="1"/>
      <c r="I28" s="1"/>
      <c r="J28" s="1"/>
      <c r="K28" s="1"/>
      <c r="L28" s="1"/>
      <c r="M28" s="59"/>
      <c r="N28" s="59"/>
    </row>
    <row r="29" spans="1:14" ht="39" hidden="1" customHeight="1" x14ac:dyDescent="0.25">
      <c r="A29" s="71"/>
      <c r="B29" s="57"/>
      <c r="C29" s="57"/>
      <c r="D29" s="10"/>
      <c r="E29" s="1"/>
      <c r="F29" s="1"/>
      <c r="G29" s="1"/>
      <c r="H29" s="1"/>
      <c r="I29" s="1"/>
      <c r="J29" s="1"/>
      <c r="K29" s="1"/>
      <c r="L29" s="1"/>
      <c r="M29" s="57"/>
      <c r="N29" s="57"/>
    </row>
    <row r="30" spans="1:14" ht="23.25" hidden="1" customHeight="1" x14ac:dyDescent="0.25">
      <c r="A30" s="72"/>
      <c r="B30" s="58"/>
      <c r="C30" s="58"/>
      <c r="D30" s="10"/>
      <c r="E30" s="1"/>
      <c r="F30" s="1"/>
      <c r="G30" s="1"/>
      <c r="H30" s="1"/>
      <c r="I30" s="1"/>
      <c r="J30" s="1"/>
      <c r="K30" s="1"/>
      <c r="L30" s="31"/>
      <c r="M30" s="58"/>
      <c r="N30" s="58"/>
    </row>
    <row r="31" spans="1:14" ht="0.75" hidden="1" customHeight="1" x14ac:dyDescent="0.25">
      <c r="A31" s="70"/>
      <c r="B31" s="59"/>
      <c r="C31" s="59"/>
      <c r="D31" s="10"/>
      <c r="E31" s="1"/>
      <c r="F31" s="1"/>
      <c r="G31" s="1"/>
      <c r="H31" s="1"/>
      <c r="I31" s="1"/>
      <c r="J31" s="1"/>
      <c r="K31" s="1"/>
      <c r="L31" s="1"/>
      <c r="M31" s="59"/>
      <c r="N31" s="59"/>
    </row>
    <row r="32" spans="1:14" ht="39" hidden="1" customHeight="1" x14ac:dyDescent="0.25">
      <c r="A32" s="71"/>
      <c r="B32" s="57"/>
      <c r="C32" s="57"/>
      <c r="D32" s="10"/>
      <c r="E32" s="1"/>
      <c r="F32" s="1"/>
      <c r="G32" s="1"/>
      <c r="H32" s="1"/>
      <c r="I32" s="1"/>
      <c r="J32" s="1"/>
      <c r="K32" s="1"/>
      <c r="L32" s="1"/>
      <c r="M32" s="57"/>
      <c r="N32" s="57"/>
    </row>
    <row r="33" spans="1:14" ht="98.25" hidden="1" customHeight="1" x14ac:dyDescent="0.25">
      <c r="A33" s="72"/>
      <c r="B33" s="58"/>
      <c r="C33" s="58"/>
      <c r="D33" s="10"/>
      <c r="E33" s="1"/>
      <c r="F33" s="1"/>
      <c r="G33" s="1"/>
      <c r="H33" s="8"/>
      <c r="I33" s="1"/>
      <c r="J33" s="1"/>
      <c r="K33" s="1"/>
      <c r="L33" s="31"/>
      <c r="M33" s="58"/>
      <c r="N33" s="58"/>
    </row>
    <row r="34" spans="1:14" s="9" customFormat="1" ht="15" hidden="1" customHeight="1" x14ac:dyDescent="0.25">
      <c r="A34" s="67"/>
      <c r="B34" s="67"/>
      <c r="C34" s="67"/>
      <c r="D34" s="12"/>
      <c r="E34" s="8"/>
      <c r="F34" s="8"/>
      <c r="G34" s="8"/>
      <c r="H34" s="8"/>
      <c r="I34" s="8"/>
      <c r="J34" s="8"/>
      <c r="K34" s="8"/>
      <c r="L34" s="8"/>
      <c r="M34" s="67"/>
      <c r="N34" s="67"/>
    </row>
    <row r="35" spans="1:14" s="9" customFormat="1" ht="51" hidden="1" customHeight="1" x14ac:dyDescent="0.25">
      <c r="A35" s="68"/>
      <c r="B35" s="68"/>
      <c r="C35" s="68"/>
      <c r="D35" s="12"/>
      <c r="E35" s="8"/>
      <c r="F35" s="1"/>
      <c r="G35" s="8"/>
      <c r="H35" s="8"/>
      <c r="I35" s="8"/>
      <c r="J35" s="8"/>
      <c r="K35" s="8"/>
      <c r="L35" s="8"/>
      <c r="M35" s="68"/>
      <c r="N35" s="68"/>
    </row>
    <row r="36" spans="1:14" s="9" customFormat="1" ht="33" hidden="1" customHeight="1" x14ac:dyDescent="0.25">
      <c r="A36" s="69"/>
      <c r="B36" s="69"/>
      <c r="C36" s="69"/>
      <c r="D36" s="12"/>
      <c r="E36" s="8"/>
      <c r="F36" s="1"/>
      <c r="G36" s="8"/>
      <c r="H36" s="8"/>
      <c r="I36" s="8"/>
      <c r="J36" s="8"/>
      <c r="K36" s="8"/>
      <c r="L36" s="8"/>
      <c r="M36" s="69"/>
      <c r="N36" s="69"/>
    </row>
    <row r="37" spans="1:14" ht="0.75" hidden="1" customHeight="1" x14ac:dyDescent="0.25">
      <c r="A37" s="59"/>
      <c r="B37" s="59"/>
      <c r="C37" s="59"/>
      <c r="D37" s="10"/>
      <c r="E37" s="1"/>
      <c r="F37" s="1"/>
      <c r="G37" s="1"/>
      <c r="H37" s="1"/>
      <c r="I37" s="1"/>
      <c r="J37" s="1"/>
      <c r="K37" s="1"/>
      <c r="L37" s="29"/>
      <c r="M37" s="59"/>
      <c r="N37" s="59"/>
    </row>
    <row r="38" spans="1:14" ht="37.5" hidden="1" customHeight="1" x14ac:dyDescent="0.25">
      <c r="A38" s="57"/>
      <c r="B38" s="57"/>
      <c r="C38" s="57"/>
      <c r="D38" s="10"/>
      <c r="E38" s="1"/>
      <c r="F38" s="1"/>
      <c r="G38" s="1"/>
      <c r="H38" s="1"/>
      <c r="I38" s="1"/>
      <c r="J38" s="1"/>
      <c r="K38" s="1"/>
      <c r="L38" s="30"/>
      <c r="M38" s="57"/>
      <c r="N38" s="57"/>
    </row>
    <row r="39" spans="1:14" ht="60.75" hidden="1" customHeight="1" x14ac:dyDescent="0.25">
      <c r="A39" s="58"/>
      <c r="B39" s="58"/>
      <c r="C39" s="58"/>
      <c r="D39" s="10"/>
      <c r="E39" s="1"/>
      <c r="F39" s="1"/>
      <c r="G39" s="1"/>
      <c r="H39" s="1"/>
      <c r="I39" s="1"/>
      <c r="J39" s="1"/>
      <c r="K39" s="1"/>
      <c r="L39" s="31"/>
      <c r="M39" s="58"/>
      <c r="N39" s="58"/>
    </row>
    <row r="40" spans="1:14" ht="19.5" hidden="1" customHeight="1" x14ac:dyDescent="0.25">
      <c r="A40" s="59"/>
      <c r="B40" s="59"/>
      <c r="C40" s="59"/>
      <c r="D40" s="10"/>
      <c r="E40" s="1"/>
      <c r="F40" s="1"/>
      <c r="G40" s="1"/>
      <c r="H40" s="1"/>
      <c r="I40" s="1"/>
      <c r="J40" s="1"/>
      <c r="K40" s="1"/>
      <c r="L40" s="29"/>
      <c r="M40" s="59"/>
      <c r="N40" s="59"/>
    </row>
    <row r="41" spans="1:14" hidden="1" x14ac:dyDescent="0.25">
      <c r="A41" s="57"/>
      <c r="B41" s="57"/>
      <c r="C41" s="57"/>
      <c r="D41" s="10"/>
      <c r="E41" s="1"/>
      <c r="F41" s="1"/>
      <c r="G41" s="1"/>
      <c r="H41" s="1"/>
      <c r="I41" s="1"/>
      <c r="J41" s="1"/>
      <c r="K41" s="1"/>
      <c r="L41" s="30"/>
      <c r="M41" s="57"/>
      <c r="N41" s="57"/>
    </row>
    <row r="42" spans="1:14" hidden="1" x14ac:dyDescent="0.25">
      <c r="A42" s="58"/>
      <c r="B42" s="58"/>
      <c r="C42" s="58"/>
      <c r="D42" s="10"/>
      <c r="E42" s="1"/>
      <c r="F42" s="1"/>
      <c r="G42" s="1"/>
      <c r="H42" s="1"/>
      <c r="I42" s="1"/>
      <c r="J42" s="1"/>
      <c r="K42" s="1"/>
      <c r="L42" s="31"/>
      <c r="M42" s="58"/>
      <c r="N42" s="58"/>
    </row>
    <row r="43" spans="1:14" hidden="1" x14ac:dyDescent="0.25">
      <c r="A43" s="59"/>
      <c r="B43" s="59"/>
      <c r="C43" s="59"/>
      <c r="D43" s="10"/>
      <c r="E43" s="1"/>
      <c r="F43" s="1"/>
      <c r="G43" s="1"/>
      <c r="H43" s="1"/>
      <c r="I43" s="1"/>
      <c r="J43" s="1"/>
      <c r="K43" s="1"/>
      <c r="L43" s="1"/>
      <c r="M43" s="59"/>
      <c r="N43" s="15"/>
    </row>
    <row r="44" spans="1:14" ht="40.5" hidden="1" customHeight="1" x14ac:dyDescent="0.25">
      <c r="A44" s="57"/>
      <c r="B44" s="57"/>
      <c r="C44" s="57"/>
      <c r="D44" s="10"/>
      <c r="E44" s="1"/>
      <c r="F44" s="1"/>
      <c r="G44" s="1"/>
      <c r="H44" s="1"/>
      <c r="I44" s="1"/>
      <c r="J44" s="1"/>
      <c r="K44" s="1"/>
      <c r="L44" s="30"/>
      <c r="M44" s="57"/>
      <c r="N44" s="15"/>
    </row>
    <row r="45" spans="1:14" ht="62.25" hidden="1" customHeight="1" x14ac:dyDescent="0.25">
      <c r="A45" s="58"/>
      <c r="B45" s="58"/>
      <c r="C45" s="58"/>
      <c r="D45" s="10"/>
      <c r="E45" s="1"/>
      <c r="F45" s="1"/>
      <c r="G45" s="1"/>
      <c r="H45" s="1"/>
      <c r="I45" s="35"/>
      <c r="J45" s="1"/>
      <c r="K45" s="1"/>
      <c r="L45" s="31"/>
      <c r="M45" s="58"/>
      <c r="N45" s="15"/>
    </row>
    <row r="46" spans="1:14" ht="15" hidden="1" customHeight="1" x14ac:dyDescent="0.25">
      <c r="A46" s="89"/>
      <c r="B46" s="59"/>
      <c r="C46" s="59"/>
      <c r="D46" s="10"/>
      <c r="E46" s="1"/>
      <c r="F46" s="1"/>
      <c r="G46" s="1"/>
      <c r="H46" s="1"/>
      <c r="I46" s="1"/>
      <c r="J46" s="1"/>
      <c r="K46" s="1"/>
      <c r="L46" s="29"/>
      <c r="M46" s="59"/>
      <c r="N46" s="59"/>
    </row>
    <row r="47" spans="1:14" ht="39.75" hidden="1" customHeight="1" x14ac:dyDescent="0.25">
      <c r="A47" s="57"/>
      <c r="B47" s="57"/>
      <c r="C47" s="57"/>
      <c r="D47" s="10"/>
      <c r="E47" s="1"/>
      <c r="F47" s="1"/>
      <c r="G47" s="1"/>
      <c r="H47" s="1"/>
      <c r="I47" s="1"/>
      <c r="J47" s="1"/>
      <c r="K47" s="1"/>
      <c r="L47" s="30"/>
      <c r="M47" s="57"/>
      <c r="N47" s="57"/>
    </row>
    <row r="48" spans="1:14" ht="55.5" hidden="1" customHeight="1" x14ac:dyDescent="0.25">
      <c r="A48" s="58"/>
      <c r="B48" s="58"/>
      <c r="C48" s="58"/>
      <c r="D48" s="10"/>
      <c r="E48" s="1"/>
      <c r="F48" s="1"/>
      <c r="G48" s="1"/>
      <c r="H48" s="1"/>
      <c r="I48" s="1"/>
      <c r="J48" s="1"/>
      <c r="K48" s="1"/>
      <c r="L48" s="31"/>
      <c r="M48" s="58"/>
      <c r="N48" s="58"/>
    </row>
    <row r="49" spans="1:14" ht="15" hidden="1" customHeight="1" x14ac:dyDescent="0.25">
      <c r="A49" s="59"/>
      <c r="B49" s="59"/>
      <c r="C49" s="59"/>
      <c r="D49" s="10"/>
      <c r="E49" s="1"/>
      <c r="F49" s="1"/>
      <c r="G49" s="1"/>
      <c r="H49" s="1"/>
      <c r="I49" s="1"/>
      <c r="J49" s="1"/>
      <c r="K49" s="1"/>
      <c r="L49" s="1"/>
      <c r="M49" s="59"/>
      <c r="N49" s="59"/>
    </row>
    <row r="50" spans="1:14" ht="44.25" hidden="1" customHeight="1" x14ac:dyDescent="0.25">
      <c r="A50" s="57"/>
      <c r="B50" s="57"/>
      <c r="C50" s="57"/>
      <c r="D50" s="10"/>
      <c r="E50" s="1"/>
      <c r="F50" s="1"/>
      <c r="G50" s="1"/>
      <c r="H50" s="1"/>
      <c r="I50" s="1"/>
      <c r="J50" s="1"/>
      <c r="K50" s="1"/>
      <c r="L50" s="30"/>
      <c r="M50" s="57"/>
      <c r="N50" s="57"/>
    </row>
    <row r="51" spans="1:14" ht="52.5" hidden="1" customHeight="1" x14ac:dyDescent="0.25">
      <c r="A51" s="58"/>
      <c r="B51" s="58"/>
      <c r="C51" s="58"/>
      <c r="D51" s="10"/>
      <c r="E51" s="1"/>
      <c r="F51" s="1"/>
      <c r="G51" s="1"/>
      <c r="H51" s="1"/>
      <c r="I51" s="1"/>
      <c r="J51" s="1"/>
      <c r="K51" s="1"/>
      <c r="L51" s="31"/>
      <c r="M51" s="58"/>
      <c r="N51" s="58"/>
    </row>
    <row r="52" spans="1:14" s="21" customFormat="1" ht="15" customHeight="1" x14ac:dyDescent="0.25">
      <c r="A52" s="54" t="s">
        <v>75</v>
      </c>
      <c r="B52" s="54" t="s">
        <v>48</v>
      </c>
      <c r="C52" s="54" t="s">
        <v>42</v>
      </c>
      <c r="D52" s="19" t="s">
        <v>8</v>
      </c>
      <c r="E52" s="20">
        <f>E53+E54</f>
        <v>27872</v>
      </c>
      <c r="F52" s="20">
        <f t="shared" ref="F52:L52" si="9">F53+F54</f>
        <v>150264</v>
      </c>
      <c r="G52" s="20">
        <f t="shared" si="9"/>
        <v>29266</v>
      </c>
      <c r="H52" s="20">
        <f t="shared" si="9"/>
        <v>30045</v>
      </c>
      <c r="I52" s="20">
        <f t="shared" si="9"/>
        <v>30461</v>
      </c>
      <c r="J52" s="20">
        <f t="shared" si="9"/>
        <v>30897</v>
      </c>
      <c r="K52" s="20">
        <f t="shared" si="9"/>
        <v>29595</v>
      </c>
      <c r="L52" s="20">
        <f t="shared" si="9"/>
        <v>0</v>
      </c>
      <c r="M52" s="54" t="s">
        <v>13</v>
      </c>
      <c r="N52" s="54"/>
    </row>
    <row r="53" spans="1:14" s="21" customFormat="1" ht="35.25" customHeight="1" x14ac:dyDescent="0.25">
      <c r="A53" s="55"/>
      <c r="B53" s="55"/>
      <c r="C53" s="55"/>
      <c r="D53" s="19" t="s">
        <v>9</v>
      </c>
      <c r="E53" s="20">
        <f>E56+E60+E63+E66+E69+E72</f>
        <v>22700</v>
      </c>
      <c r="F53" s="20">
        <f t="shared" ref="F53:L53" si="10">F56+F60+F63+F66+F69+F72</f>
        <v>120972</v>
      </c>
      <c r="G53" s="20">
        <f t="shared" si="10"/>
        <v>23806</v>
      </c>
      <c r="H53" s="20">
        <f t="shared" si="10"/>
        <v>24133</v>
      </c>
      <c r="I53" s="20">
        <f t="shared" si="10"/>
        <v>24341</v>
      </c>
      <c r="J53" s="20">
        <f t="shared" si="10"/>
        <v>24559</v>
      </c>
      <c r="K53" s="20">
        <f t="shared" si="10"/>
        <v>24133</v>
      </c>
      <c r="L53" s="20">
        <f t="shared" si="10"/>
        <v>0</v>
      </c>
      <c r="M53" s="55"/>
      <c r="N53" s="55"/>
    </row>
    <row r="54" spans="1:14" s="21" customFormat="1" ht="40.5" customHeight="1" x14ac:dyDescent="0.25">
      <c r="A54" s="56"/>
      <c r="B54" s="56"/>
      <c r="C54" s="56"/>
      <c r="D54" s="19" t="s">
        <v>43</v>
      </c>
      <c r="E54" s="20">
        <f>E57+E61+E64+E67+E70+E73</f>
        <v>5172</v>
      </c>
      <c r="F54" s="20">
        <f t="shared" ref="F54:L54" si="11">F57+F61+F64+F67+F70+F73</f>
        <v>29292</v>
      </c>
      <c r="G54" s="20">
        <f t="shared" si="11"/>
        <v>5460</v>
      </c>
      <c r="H54" s="20">
        <f t="shared" si="11"/>
        <v>5912</v>
      </c>
      <c r="I54" s="20">
        <f t="shared" si="11"/>
        <v>6120</v>
      </c>
      <c r="J54" s="20">
        <f t="shared" si="11"/>
        <v>6338</v>
      </c>
      <c r="K54" s="20">
        <f t="shared" si="11"/>
        <v>5462</v>
      </c>
      <c r="L54" s="20">
        <f t="shared" si="11"/>
        <v>0</v>
      </c>
      <c r="M54" s="56"/>
      <c r="N54" s="56"/>
    </row>
    <row r="55" spans="1:14" s="9" customFormat="1" ht="15" customHeight="1" x14ac:dyDescent="0.25">
      <c r="A55" s="67" t="s">
        <v>12</v>
      </c>
      <c r="B55" s="86" t="s">
        <v>93</v>
      </c>
      <c r="C55" s="59" t="s">
        <v>42</v>
      </c>
      <c r="D55" s="12" t="s">
        <v>8</v>
      </c>
      <c r="E55" s="8">
        <f>E56+E57</f>
        <v>16409</v>
      </c>
      <c r="F55" s="8">
        <f t="shared" ref="F55:L55" si="12">F56+F57</f>
        <v>91707</v>
      </c>
      <c r="G55" s="8">
        <f t="shared" si="12"/>
        <v>17199</v>
      </c>
      <c r="H55" s="8">
        <f t="shared" si="12"/>
        <v>18627</v>
      </c>
      <c r="I55" s="8">
        <f t="shared" si="12"/>
        <v>18627</v>
      </c>
      <c r="J55" s="8">
        <f t="shared" si="12"/>
        <v>18627</v>
      </c>
      <c r="K55" s="8">
        <f t="shared" si="12"/>
        <v>18627</v>
      </c>
      <c r="L55" s="8">
        <f t="shared" si="12"/>
        <v>0</v>
      </c>
      <c r="M55" s="59" t="s">
        <v>13</v>
      </c>
      <c r="N55" s="86" t="s">
        <v>63</v>
      </c>
    </row>
    <row r="56" spans="1:14" s="9" customFormat="1" ht="41.25" customHeight="1" x14ac:dyDescent="0.25">
      <c r="A56" s="68"/>
      <c r="B56" s="87"/>
      <c r="C56" s="57"/>
      <c r="D56" s="12" t="s">
        <v>9</v>
      </c>
      <c r="E56" s="8">
        <v>16409</v>
      </c>
      <c r="F56" s="8">
        <f>G56+H56+I56+J56+K56</f>
        <v>91707</v>
      </c>
      <c r="G56" s="8">
        <v>17199</v>
      </c>
      <c r="H56" s="8">
        <v>18627</v>
      </c>
      <c r="I56" s="8">
        <v>18627</v>
      </c>
      <c r="J56" s="8">
        <v>18627</v>
      </c>
      <c r="K56" s="8">
        <v>18627</v>
      </c>
      <c r="L56" s="8">
        <v>0</v>
      </c>
      <c r="M56" s="57"/>
      <c r="N56" s="87"/>
    </row>
    <row r="57" spans="1:14" s="9" customFormat="1" ht="63" customHeight="1" x14ac:dyDescent="0.25">
      <c r="A57" s="68"/>
      <c r="B57" s="87"/>
      <c r="C57" s="57"/>
      <c r="D57" s="12" t="s">
        <v>43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8"/>
      <c r="M57" s="57"/>
      <c r="N57" s="87"/>
    </row>
    <row r="58" spans="1:14" s="4" customFormat="1" ht="0.75" hidden="1" customHeight="1" x14ac:dyDescent="0.25">
      <c r="A58" s="69"/>
      <c r="B58" s="88"/>
      <c r="C58" s="58"/>
      <c r="D58" s="13"/>
      <c r="E58" s="3"/>
      <c r="F58" s="1"/>
      <c r="G58" s="3"/>
      <c r="H58" s="3"/>
      <c r="I58" s="3"/>
      <c r="J58" s="3"/>
      <c r="K58" s="3"/>
      <c r="L58" s="33"/>
      <c r="M58" s="58"/>
      <c r="N58" s="88"/>
    </row>
    <row r="59" spans="1:14" ht="15" customHeight="1" x14ac:dyDescent="0.25">
      <c r="A59" s="59" t="s">
        <v>77</v>
      </c>
      <c r="B59" s="59" t="s">
        <v>94</v>
      </c>
      <c r="C59" s="59" t="s">
        <v>42</v>
      </c>
      <c r="D59" s="10" t="s">
        <v>8</v>
      </c>
      <c r="E59" s="1">
        <f>E60+E61</f>
        <v>444</v>
      </c>
      <c r="F59" s="1">
        <f t="shared" ref="F59:L59" si="13">F60+F61</f>
        <v>1238</v>
      </c>
      <c r="G59" s="1">
        <f t="shared" si="13"/>
        <v>122</v>
      </c>
      <c r="H59" s="1">
        <f t="shared" si="13"/>
        <v>279</v>
      </c>
      <c r="I59" s="1">
        <f t="shared" si="13"/>
        <v>279</v>
      </c>
      <c r="J59" s="1">
        <f t="shared" si="13"/>
        <v>279</v>
      </c>
      <c r="K59" s="1">
        <f t="shared" si="13"/>
        <v>279</v>
      </c>
      <c r="L59" s="1">
        <f t="shared" si="13"/>
        <v>0</v>
      </c>
      <c r="M59" s="59" t="s">
        <v>13</v>
      </c>
      <c r="N59" s="62" t="s">
        <v>64</v>
      </c>
    </row>
    <row r="60" spans="1:14" ht="36.75" customHeight="1" x14ac:dyDescent="0.25">
      <c r="A60" s="57"/>
      <c r="B60" s="57"/>
      <c r="C60" s="57"/>
      <c r="D60" s="10" t="s">
        <v>9</v>
      </c>
      <c r="E60" s="1">
        <v>444</v>
      </c>
      <c r="F60" s="1">
        <f>G60+H60+I60+J60+K60</f>
        <v>1238</v>
      </c>
      <c r="G60" s="1">
        <v>122</v>
      </c>
      <c r="H60" s="1">
        <v>279</v>
      </c>
      <c r="I60" s="1">
        <v>279</v>
      </c>
      <c r="J60" s="1">
        <v>279</v>
      </c>
      <c r="K60" s="1">
        <v>279</v>
      </c>
      <c r="L60" s="30">
        <v>0</v>
      </c>
      <c r="M60" s="57"/>
      <c r="N60" s="63"/>
    </row>
    <row r="61" spans="1:14" ht="79.5" customHeight="1" x14ac:dyDescent="0.25">
      <c r="A61" s="58"/>
      <c r="B61" s="58"/>
      <c r="C61" s="58"/>
      <c r="D61" s="10" t="s">
        <v>43</v>
      </c>
      <c r="E61" s="1">
        <v>0</v>
      </c>
      <c r="F61" s="1">
        <f>G61+H61+I61+J61+K61</f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31">
        <v>0</v>
      </c>
      <c r="M61" s="58"/>
      <c r="N61" s="64"/>
    </row>
    <row r="62" spans="1:14" ht="21.75" customHeight="1" x14ac:dyDescent="0.25">
      <c r="A62" s="59" t="s">
        <v>78</v>
      </c>
      <c r="B62" s="67" t="s">
        <v>95</v>
      </c>
      <c r="C62" s="59" t="s">
        <v>42</v>
      </c>
      <c r="D62" s="10" t="s">
        <v>8</v>
      </c>
      <c r="E62" s="1">
        <f>E63+E64</f>
        <v>8994</v>
      </c>
      <c r="F62" s="1">
        <f t="shared" ref="F62:L62" si="14">F63+F64</f>
        <v>52694</v>
      </c>
      <c r="G62" s="1">
        <f t="shared" si="14"/>
        <v>9610</v>
      </c>
      <c r="H62" s="1">
        <f t="shared" si="14"/>
        <v>10454</v>
      </c>
      <c r="I62" s="1">
        <f t="shared" si="14"/>
        <v>10870</v>
      </c>
      <c r="J62" s="1">
        <f t="shared" si="14"/>
        <v>11306</v>
      </c>
      <c r="K62" s="1">
        <f t="shared" si="14"/>
        <v>10454</v>
      </c>
      <c r="L62" s="1">
        <f t="shared" si="14"/>
        <v>0</v>
      </c>
      <c r="M62" s="59" t="s">
        <v>13</v>
      </c>
      <c r="N62" s="67" t="s">
        <v>65</v>
      </c>
    </row>
    <row r="63" spans="1:14" ht="39" customHeight="1" x14ac:dyDescent="0.25">
      <c r="A63" s="57"/>
      <c r="B63" s="68"/>
      <c r="C63" s="57"/>
      <c r="D63" s="10" t="s">
        <v>9</v>
      </c>
      <c r="E63" s="1">
        <v>4497</v>
      </c>
      <c r="F63" s="1">
        <f t="shared" ref="F63:F70" si="15">G63+H63+I63+J63+K63</f>
        <v>26347</v>
      </c>
      <c r="G63" s="1">
        <v>4805</v>
      </c>
      <c r="H63" s="1">
        <v>5227</v>
      </c>
      <c r="I63" s="1">
        <v>5435</v>
      </c>
      <c r="J63" s="1">
        <v>5653</v>
      </c>
      <c r="K63" s="1">
        <v>5227</v>
      </c>
      <c r="L63" s="30">
        <v>0</v>
      </c>
      <c r="M63" s="57"/>
      <c r="N63" s="68"/>
    </row>
    <row r="64" spans="1:14" ht="53.25" customHeight="1" x14ac:dyDescent="0.25">
      <c r="A64" s="58"/>
      <c r="B64" s="69"/>
      <c r="C64" s="58"/>
      <c r="D64" s="10" t="s">
        <v>43</v>
      </c>
      <c r="E64" s="1">
        <v>4497</v>
      </c>
      <c r="F64" s="1">
        <f t="shared" si="15"/>
        <v>26347</v>
      </c>
      <c r="G64" s="1">
        <v>4805</v>
      </c>
      <c r="H64" s="1">
        <v>5227</v>
      </c>
      <c r="I64" s="1">
        <v>5435</v>
      </c>
      <c r="J64" s="1">
        <v>5653</v>
      </c>
      <c r="K64" s="1">
        <v>5227</v>
      </c>
      <c r="L64" s="31">
        <v>0</v>
      </c>
      <c r="M64" s="58"/>
      <c r="N64" s="69"/>
    </row>
    <row r="65" spans="1:14" ht="18.75" customHeight="1" x14ac:dyDescent="0.25">
      <c r="A65" s="59" t="s">
        <v>79</v>
      </c>
      <c r="B65" s="59" t="s">
        <v>96</v>
      </c>
      <c r="C65" s="59" t="s">
        <v>49</v>
      </c>
      <c r="D65" s="10" t="s">
        <v>8</v>
      </c>
      <c r="E65" s="1">
        <f>E66+E67</f>
        <v>75</v>
      </c>
      <c r="F65" s="1">
        <f t="shared" ref="F65:L65" si="16">F66+F67</f>
        <v>375</v>
      </c>
      <c r="G65" s="1">
        <f t="shared" si="16"/>
        <v>75</v>
      </c>
      <c r="H65" s="1">
        <f t="shared" si="16"/>
        <v>75</v>
      </c>
      <c r="I65" s="1">
        <f t="shared" si="16"/>
        <v>75</v>
      </c>
      <c r="J65" s="1">
        <f t="shared" si="16"/>
        <v>75</v>
      </c>
      <c r="K65" s="1">
        <f t="shared" si="16"/>
        <v>75</v>
      </c>
      <c r="L65" s="1">
        <f t="shared" si="16"/>
        <v>0</v>
      </c>
      <c r="M65" s="59" t="s">
        <v>13</v>
      </c>
      <c r="N65" s="59" t="s">
        <v>66</v>
      </c>
    </row>
    <row r="66" spans="1:14" ht="38.25" customHeight="1" x14ac:dyDescent="0.25">
      <c r="A66" s="57"/>
      <c r="B66" s="57"/>
      <c r="C66" s="57"/>
      <c r="D66" s="10" t="s">
        <v>9</v>
      </c>
      <c r="E66" s="1">
        <v>0</v>
      </c>
      <c r="F66" s="1">
        <f t="shared" si="15"/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30">
        <v>0</v>
      </c>
      <c r="M66" s="57"/>
      <c r="N66" s="57"/>
    </row>
    <row r="67" spans="1:14" ht="38.25" customHeight="1" x14ac:dyDescent="0.25">
      <c r="A67" s="58"/>
      <c r="B67" s="58"/>
      <c r="C67" s="58"/>
      <c r="D67" s="10" t="s">
        <v>50</v>
      </c>
      <c r="E67" s="1">
        <v>75</v>
      </c>
      <c r="F67" s="1">
        <f t="shared" si="15"/>
        <v>375</v>
      </c>
      <c r="G67" s="1">
        <v>75</v>
      </c>
      <c r="H67" s="1">
        <v>75</v>
      </c>
      <c r="I67" s="1">
        <v>75</v>
      </c>
      <c r="J67" s="1">
        <v>75</v>
      </c>
      <c r="K67" s="1">
        <v>75</v>
      </c>
      <c r="L67" s="31">
        <v>0</v>
      </c>
      <c r="M67" s="58"/>
      <c r="N67" s="58"/>
    </row>
    <row r="68" spans="1:14" ht="21" customHeight="1" x14ac:dyDescent="0.25">
      <c r="A68" s="59" t="s">
        <v>80</v>
      </c>
      <c r="B68" s="59" t="s">
        <v>97</v>
      </c>
      <c r="C68" s="59" t="s">
        <v>42</v>
      </c>
      <c r="D68" s="10" t="s">
        <v>8</v>
      </c>
      <c r="E68" s="1">
        <f>E69+E70</f>
        <v>150</v>
      </c>
      <c r="F68" s="1">
        <f t="shared" ref="F68:L68" si="17">F69+F70</f>
        <v>800</v>
      </c>
      <c r="G68" s="1">
        <f t="shared" si="17"/>
        <v>160</v>
      </c>
      <c r="H68" s="1">
        <f t="shared" si="17"/>
        <v>160</v>
      </c>
      <c r="I68" s="1">
        <f t="shared" si="17"/>
        <v>160</v>
      </c>
      <c r="J68" s="1">
        <f t="shared" si="17"/>
        <v>160</v>
      </c>
      <c r="K68" s="1">
        <f t="shared" si="17"/>
        <v>160</v>
      </c>
      <c r="L68" s="1">
        <f t="shared" si="17"/>
        <v>0</v>
      </c>
      <c r="M68" s="59" t="s">
        <v>13</v>
      </c>
      <c r="N68" s="59" t="s">
        <v>67</v>
      </c>
    </row>
    <row r="69" spans="1:14" ht="45" customHeight="1" x14ac:dyDescent="0.25">
      <c r="A69" s="57"/>
      <c r="B69" s="57"/>
      <c r="C69" s="57"/>
      <c r="D69" s="10" t="s">
        <v>9</v>
      </c>
      <c r="E69" s="1">
        <v>0</v>
      </c>
      <c r="F69" s="1">
        <f t="shared" si="15"/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30">
        <v>0</v>
      </c>
      <c r="M69" s="57"/>
      <c r="N69" s="57"/>
    </row>
    <row r="70" spans="1:14" ht="48" customHeight="1" x14ac:dyDescent="0.25">
      <c r="A70" s="58"/>
      <c r="B70" s="58"/>
      <c r="C70" s="58"/>
      <c r="D70" s="10" t="s">
        <v>50</v>
      </c>
      <c r="E70" s="1">
        <v>150</v>
      </c>
      <c r="F70" s="1">
        <f t="shared" si="15"/>
        <v>800</v>
      </c>
      <c r="G70" s="1">
        <v>160</v>
      </c>
      <c r="H70" s="1">
        <v>160</v>
      </c>
      <c r="I70" s="1">
        <v>160</v>
      </c>
      <c r="J70" s="1">
        <v>160</v>
      </c>
      <c r="K70" s="1">
        <v>160</v>
      </c>
      <c r="L70" s="31">
        <v>0</v>
      </c>
      <c r="M70" s="58"/>
      <c r="N70" s="58"/>
    </row>
    <row r="71" spans="1:14" ht="16.5" customHeight="1" x14ac:dyDescent="0.25">
      <c r="A71" s="90" t="s">
        <v>81</v>
      </c>
      <c r="B71" s="59" t="s">
        <v>98</v>
      </c>
      <c r="C71" s="59" t="s">
        <v>42</v>
      </c>
      <c r="D71" s="10" t="s">
        <v>8</v>
      </c>
      <c r="E71" s="1">
        <f>E72+E73</f>
        <v>1800</v>
      </c>
      <c r="F71" s="1">
        <f t="shared" ref="F71:L71" si="18">F72+F73</f>
        <v>3450</v>
      </c>
      <c r="G71" s="1">
        <f t="shared" si="18"/>
        <v>2100</v>
      </c>
      <c r="H71" s="1">
        <f t="shared" si="18"/>
        <v>450</v>
      </c>
      <c r="I71" s="1">
        <f t="shared" si="18"/>
        <v>450</v>
      </c>
      <c r="J71" s="1">
        <f t="shared" si="18"/>
        <v>450</v>
      </c>
      <c r="K71" s="1">
        <f t="shared" si="18"/>
        <v>0</v>
      </c>
      <c r="L71" s="1">
        <f t="shared" si="18"/>
        <v>0</v>
      </c>
      <c r="M71" s="59" t="s">
        <v>13</v>
      </c>
      <c r="N71" s="59" t="s">
        <v>68</v>
      </c>
    </row>
    <row r="72" spans="1:14" ht="44.25" customHeight="1" x14ac:dyDescent="0.25">
      <c r="A72" s="91"/>
      <c r="B72" s="57"/>
      <c r="C72" s="57"/>
      <c r="D72" s="10" t="s">
        <v>9</v>
      </c>
      <c r="E72" s="1">
        <v>1350</v>
      </c>
      <c r="F72" s="1">
        <f t="shared" ref="F72:F73" si="19">G72+H72+I72+J72+K72</f>
        <v>1680</v>
      </c>
      <c r="G72" s="1">
        <v>1680</v>
      </c>
      <c r="H72" s="1">
        <v>0</v>
      </c>
      <c r="I72" s="1">
        <v>0</v>
      </c>
      <c r="J72" s="1">
        <v>0</v>
      </c>
      <c r="K72" s="1">
        <v>0</v>
      </c>
      <c r="L72" s="37"/>
      <c r="M72" s="57"/>
      <c r="N72" s="57"/>
    </row>
    <row r="73" spans="1:14" ht="42.75" customHeight="1" x14ac:dyDescent="0.25">
      <c r="A73" s="92"/>
      <c r="B73" s="58"/>
      <c r="C73" s="58"/>
      <c r="D73" s="10" t="s">
        <v>51</v>
      </c>
      <c r="E73" s="1">
        <v>450</v>
      </c>
      <c r="F73" s="1">
        <f t="shared" si="19"/>
        <v>1770</v>
      </c>
      <c r="G73" s="1">
        <v>420</v>
      </c>
      <c r="H73" s="1">
        <v>450</v>
      </c>
      <c r="I73" s="1">
        <v>450</v>
      </c>
      <c r="J73" s="1">
        <v>450</v>
      </c>
      <c r="K73" s="1">
        <v>0</v>
      </c>
      <c r="L73" s="35">
        <v>0</v>
      </c>
      <c r="M73" s="58"/>
      <c r="N73" s="58"/>
    </row>
    <row r="74" spans="1:14" ht="31.5" customHeight="1" x14ac:dyDescent="0.25">
      <c r="A74" s="54" t="s">
        <v>82</v>
      </c>
      <c r="B74" s="54" t="s">
        <v>52</v>
      </c>
      <c r="C74" s="54" t="s">
        <v>42</v>
      </c>
      <c r="D74" s="19" t="s">
        <v>8</v>
      </c>
      <c r="E74" s="20">
        <f>E75+E76</f>
        <v>2028</v>
      </c>
      <c r="F74" s="20">
        <f t="shared" ref="F74:L74" si="20">F75+F76</f>
        <v>2164</v>
      </c>
      <c r="G74" s="20">
        <f t="shared" si="20"/>
        <v>2164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 t="e">
        <f t="shared" si="20"/>
        <v>#REF!</v>
      </c>
      <c r="M74" s="54" t="s">
        <v>13</v>
      </c>
      <c r="N74" s="54"/>
    </row>
    <row r="75" spans="1:14" ht="42" customHeight="1" x14ac:dyDescent="0.25">
      <c r="A75" s="55"/>
      <c r="B75" s="55"/>
      <c r="C75" s="55"/>
      <c r="D75" s="19" t="s">
        <v>9</v>
      </c>
      <c r="E75" s="20">
        <f>E78</f>
        <v>0</v>
      </c>
      <c r="F75" s="20">
        <f t="shared" ref="F75:K75" si="21">F78</f>
        <v>0</v>
      </c>
      <c r="G75" s="20">
        <f t="shared" si="21"/>
        <v>0</v>
      </c>
      <c r="H75" s="20">
        <f t="shared" si="21"/>
        <v>0</v>
      </c>
      <c r="I75" s="20">
        <f t="shared" si="21"/>
        <v>0</v>
      </c>
      <c r="J75" s="20">
        <f t="shared" si="21"/>
        <v>0</v>
      </c>
      <c r="K75" s="20">
        <f t="shared" si="21"/>
        <v>0</v>
      </c>
      <c r="L75" s="20" t="e">
        <f>L78+#REF!+L88+L91+L94+L97</f>
        <v>#REF!</v>
      </c>
      <c r="M75" s="55"/>
      <c r="N75" s="55"/>
    </row>
    <row r="76" spans="1:14" ht="42" customHeight="1" x14ac:dyDescent="0.25">
      <c r="A76" s="56"/>
      <c r="B76" s="56"/>
      <c r="C76" s="56"/>
      <c r="D76" s="19" t="s">
        <v>43</v>
      </c>
      <c r="E76" s="20">
        <f>E79</f>
        <v>2028</v>
      </c>
      <c r="F76" s="20">
        <f t="shared" ref="F76:L76" si="22">F79</f>
        <v>2164</v>
      </c>
      <c r="G76" s="20">
        <f t="shared" si="22"/>
        <v>2164</v>
      </c>
      <c r="H76" s="20">
        <f t="shared" si="22"/>
        <v>0</v>
      </c>
      <c r="I76" s="20">
        <f t="shared" si="22"/>
        <v>0</v>
      </c>
      <c r="J76" s="20">
        <f t="shared" si="22"/>
        <v>0</v>
      </c>
      <c r="K76" s="20">
        <f t="shared" si="22"/>
        <v>0</v>
      </c>
      <c r="L76" s="20">
        <f t="shared" si="22"/>
        <v>0</v>
      </c>
      <c r="M76" s="56"/>
      <c r="N76" s="56"/>
    </row>
    <row r="77" spans="1:14" ht="26.25" customHeight="1" x14ac:dyDescent="0.25">
      <c r="A77" s="90" t="s">
        <v>83</v>
      </c>
      <c r="B77" s="59" t="s">
        <v>99</v>
      </c>
      <c r="C77" s="59" t="s">
        <v>42</v>
      </c>
      <c r="D77" s="10" t="s">
        <v>8</v>
      </c>
      <c r="E77" s="1">
        <f>E78+E79</f>
        <v>2028</v>
      </c>
      <c r="F77" s="1">
        <f t="shared" ref="F77:K77" si="23">F78+F79</f>
        <v>2164</v>
      </c>
      <c r="G77" s="1">
        <f t="shared" si="23"/>
        <v>2164</v>
      </c>
      <c r="H77" s="1">
        <f t="shared" si="23"/>
        <v>0</v>
      </c>
      <c r="I77" s="1">
        <f t="shared" si="23"/>
        <v>0</v>
      </c>
      <c r="J77" s="1">
        <f t="shared" si="23"/>
        <v>0</v>
      </c>
      <c r="K77" s="1">
        <f t="shared" si="23"/>
        <v>0</v>
      </c>
      <c r="L77" s="47"/>
      <c r="M77" s="59" t="s">
        <v>13</v>
      </c>
      <c r="N77" s="59" t="s">
        <v>53</v>
      </c>
    </row>
    <row r="78" spans="1:14" ht="42" customHeight="1" x14ac:dyDescent="0.25">
      <c r="A78" s="91"/>
      <c r="B78" s="57"/>
      <c r="C78" s="57"/>
      <c r="D78" s="10" t="s">
        <v>9</v>
      </c>
      <c r="E78" s="1">
        <v>0</v>
      </c>
      <c r="F78" s="1">
        <f>G78</f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47"/>
      <c r="M78" s="57"/>
      <c r="N78" s="57"/>
    </row>
    <row r="79" spans="1:14" ht="42" customHeight="1" x14ac:dyDescent="0.25">
      <c r="A79" s="92"/>
      <c r="B79" s="58"/>
      <c r="C79" s="58"/>
      <c r="D79" s="10" t="s">
        <v>51</v>
      </c>
      <c r="E79" s="1">
        <v>2028</v>
      </c>
      <c r="F79" s="1">
        <f>G79+H79+I79+J79+K79</f>
        <v>2164</v>
      </c>
      <c r="G79" s="1">
        <v>2164</v>
      </c>
      <c r="H79" s="1">
        <v>0</v>
      </c>
      <c r="I79" s="1">
        <v>0</v>
      </c>
      <c r="J79" s="1">
        <v>0</v>
      </c>
      <c r="K79" s="1">
        <v>0</v>
      </c>
      <c r="L79" s="47"/>
      <c r="M79" s="58"/>
      <c r="N79" s="58"/>
    </row>
    <row r="80" spans="1:14" ht="18.75" customHeight="1" x14ac:dyDescent="0.25">
      <c r="A80" s="53" t="s">
        <v>84</v>
      </c>
      <c r="B80" s="54" t="s">
        <v>58</v>
      </c>
      <c r="C80" s="54" t="s">
        <v>42</v>
      </c>
      <c r="D80" s="19" t="s">
        <v>8</v>
      </c>
      <c r="E80" s="20">
        <f>E81+E82</f>
        <v>0</v>
      </c>
      <c r="F80" s="20">
        <f>F81+F82</f>
        <v>1500</v>
      </c>
      <c r="G80" s="20">
        <f t="shared" ref="G80:K80" si="24">G81+G82</f>
        <v>1100</v>
      </c>
      <c r="H80" s="20">
        <f t="shared" si="24"/>
        <v>100</v>
      </c>
      <c r="I80" s="20">
        <f t="shared" si="24"/>
        <v>100</v>
      </c>
      <c r="J80" s="20">
        <f t="shared" si="24"/>
        <v>100</v>
      </c>
      <c r="K80" s="20">
        <f t="shared" si="24"/>
        <v>100</v>
      </c>
      <c r="L80" s="51"/>
      <c r="M80" s="54" t="s">
        <v>13</v>
      </c>
      <c r="N80" s="54"/>
    </row>
    <row r="81" spans="1:14" ht="42" customHeight="1" x14ac:dyDescent="0.25">
      <c r="A81" s="53"/>
      <c r="B81" s="55"/>
      <c r="C81" s="55"/>
      <c r="D81" s="19" t="s">
        <v>9</v>
      </c>
      <c r="E81" s="20">
        <f>E84</f>
        <v>0</v>
      </c>
      <c r="F81" s="20">
        <f t="shared" ref="F81:K81" si="25">F84</f>
        <v>1000</v>
      </c>
      <c r="G81" s="20">
        <f t="shared" si="25"/>
        <v>1000</v>
      </c>
      <c r="H81" s="20">
        <f t="shared" si="25"/>
        <v>0</v>
      </c>
      <c r="I81" s="20">
        <f t="shared" si="25"/>
        <v>0</v>
      </c>
      <c r="J81" s="20">
        <f t="shared" si="25"/>
        <v>0</v>
      </c>
      <c r="K81" s="20">
        <f t="shared" si="25"/>
        <v>0</v>
      </c>
      <c r="L81" s="51"/>
      <c r="M81" s="55"/>
      <c r="N81" s="55"/>
    </row>
    <row r="82" spans="1:14" ht="38.25" customHeight="1" x14ac:dyDescent="0.25">
      <c r="A82" s="53"/>
      <c r="B82" s="56"/>
      <c r="C82" s="56"/>
      <c r="D82" s="19" t="s">
        <v>51</v>
      </c>
      <c r="E82" s="20">
        <f>E85</f>
        <v>0</v>
      </c>
      <c r="F82" s="20">
        <f t="shared" ref="F82:K82" si="26">F85</f>
        <v>500</v>
      </c>
      <c r="G82" s="20">
        <f t="shared" si="26"/>
        <v>100</v>
      </c>
      <c r="H82" s="20">
        <f t="shared" si="26"/>
        <v>100</v>
      </c>
      <c r="I82" s="20">
        <f t="shared" si="26"/>
        <v>100</v>
      </c>
      <c r="J82" s="20">
        <f t="shared" si="26"/>
        <v>100</v>
      </c>
      <c r="K82" s="20">
        <f t="shared" si="26"/>
        <v>100</v>
      </c>
      <c r="L82" s="51"/>
      <c r="M82" s="55"/>
      <c r="N82" s="55"/>
    </row>
    <row r="83" spans="1:14" ht="22.5" customHeight="1" x14ac:dyDescent="0.25">
      <c r="A83" s="53" t="s">
        <v>85</v>
      </c>
      <c r="B83" s="57" t="s">
        <v>100</v>
      </c>
      <c r="C83" s="59" t="s">
        <v>42</v>
      </c>
      <c r="D83" s="10" t="s">
        <v>8</v>
      </c>
      <c r="E83" s="1">
        <f>E84+E85</f>
        <v>0</v>
      </c>
      <c r="F83" s="1">
        <f t="shared" ref="F83:K83" si="27">F84+F85</f>
        <v>1500</v>
      </c>
      <c r="G83" s="1">
        <f t="shared" si="27"/>
        <v>1100</v>
      </c>
      <c r="H83" s="1">
        <f t="shared" si="27"/>
        <v>100</v>
      </c>
      <c r="I83" s="1">
        <f t="shared" si="27"/>
        <v>100</v>
      </c>
      <c r="J83" s="1">
        <f t="shared" si="27"/>
        <v>100</v>
      </c>
      <c r="K83" s="1">
        <f t="shared" si="27"/>
        <v>100</v>
      </c>
      <c r="L83" s="50"/>
      <c r="M83" s="59" t="s">
        <v>13</v>
      </c>
      <c r="N83" s="59" t="s">
        <v>59</v>
      </c>
    </row>
    <row r="84" spans="1:14" ht="42" customHeight="1" x14ac:dyDescent="0.25">
      <c r="A84" s="53"/>
      <c r="B84" s="57"/>
      <c r="C84" s="57"/>
      <c r="D84" s="10" t="s">
        <v>9</v>
      </c>
      <c r="E84" s="1">
        <v>0</v>
      </c>
      <c r="F84" s="1">
        <f>G84+H84+I84+J84+K84</f>
        <v>1000</v>
      </c>
      <c r="G84" s="1">
        <v>1000</v>
      </c>
      <c r="H84" s="1">
        <v>0</v>
      </c>
      <c r="I84" s="1">
        <v>0</v>
      </c>
      <c r="J84" s="1">
        <v>0</v>
      </c>
      <c r="K84" s="1">
        <v>0</v>
      </c>
      <c r="L84" s="50"/>
      <c r="M84" s="57"/>
      <c r="N84" s="57"/>
    </row>
    <row r="85" spans="1:14" ht="42" customHeight="1" x14ac:dyDescent="0.25">
      <c r="A85" s="53"/>
      <c r="B85" s="58"/>
      <c r="C85" s="58"/>
      <c r="D85" s="10" t="s">
        <v>51</v>
      </c>
      <c r="E85" s="1">
        <v>0</v>
      </c>
      <c r="F85" s="1">
        <f>G85+H85+I85+J85+K85</f>
        <v>500</v>
      </c>
      <c r="G85" s="1">
        <v>100</v>
      </c>
      <c r="H85" s="1">
        <v>100</v>
      </c>
      <c r="I85" s="1">
        <v>100</v>
      </c>
      <c r="J85" s="1">
        <v>100</v>
      </c>
      <c r="K85" s="1">
        <v>100</v>
      </c>
      <c r="L85" s="50"/>
      <c r="M85" s="58"/>
      <c r="N85" s="58"/>
    </row>
    <row r="86" spans="1:14" s="21" customFormat="1" ht="23.25" customHeight="1" x14ac:dyDescent="0.25">
      <c r="A86" s="99" t="s">
        <v>87</v>
      </c>
      <c r="B86" s="54" t="s">
        <v>86</v>
      </c>
      <c r="C86" s="54" t="s">
        <v>44</v>
      </c>
      <c r="D86" s="22" t="s">
        <v>8</v>
      </c>
      <c r="E86" s="17">
        <f>E87+E88</f>
        <v>8333</v>
      </c>
      <c r="F86" s="17">
        <f t="shared" ref="F86:L86" si="28">F87+F88</f>
        <v>109254</v>
      </c>
      <c r="G86" s="17">
        <f t="shared" si="28"/>
        <v>61254</v>
      </c>
      <c r="H86" s="17">
        <f t="shared" si="28"/>
        <v>0</v>
      </c>
      <c r="I86" s="17">
        <f t="shared" si="28"/>
        <v>48000</v>
      </c>
      <c r="J86" s="17">
        <f t="shared" si="28"/>
        <v>0</v>
      </c>
      <c r="K86" s="17">
        <f t="shared" si="28"/>
        <v>0</v>
      </c>
      <c r="L86" s="32">
        <f t="shared" si="28"/>
        <v>0</v>
      </c>
      <c r="M86" s="54" t="s">
        <v>13</v>
      </c>
      <c r="N86" s="54"/>
    </row>
    <row r="87" spans="1:14" s="21" customFormat="1" ht="40.5" customHeight="1" x14ac:dyDescent="0.25">
      <c r="A87" s="100"/>
      <c r="B87" s="55"/>
      <c r="C87" s="55"/>
      <c r="D87" s="19" t="s">
        <v>9</v>
      </c>
      <c r="E87" s="20">
        <f>E90</f>
        <v>0</v>
      </c>
      <c r="F87" s="20">
        <f t="shared" ref="F87:L87" si="29">F90</f>
        <v>96778</v>
      </c>
      <c r="G87" s="20">
        <f t="shared" si="29"/>
        <v>48778</v>
      </c>
      <c r="H87" s="20">
        <f t="shared" si="29"/>
        <v>0</v>
      </c>
      <c r="I87" s="20">
        <f t="shared" si="29"/>
        <v>48000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55"/>
      <c r="N87" s="55"/>
    </row>
    <row r="88" spans="1:14" s="21" customFormat="1" ht="43.5" customHeight="1" x14ac:dyDescent="0.25">
      <c r="A88" s="101"/>
      <c r="B88" s="56"/>
      <c r="C88" s="56"/>
      <c r="D88" s="19" t="s">
        <v>43</v>
      </c>
      <c r="E88" s="20">
        <f>E91</f>
        <v>8333</v>
      </c>
      <c r="F88" s="20">
        <f t="shared" ref="F88:L88" si="30">F91</f>
        <v>12476</v>
      </c>
      <c r="G88" s="20">
        <f t="shared" si="30"/>
        <v>12476</v>
      </c>
      <c r="H88" s="20">
        <f t="shared" si="30"/>
        <v>0</v>
      </c>
      <c r="I88" s="20">
        <f t="shared" si="30"/>
        <v>0</v>
      </c>
      <c r="J88" s="20">
        <f t="shared" si="30"/>
        <v>0</v>
      </c>
      <c r="K88" s="20">
        <f t="shared" si="30"/>
        <v>0</v>
      </c>
      <c r="L88" s="20">
        <f t="shared" si="30"/>
        <v>0</v>
      </c>
      <c r="M88" s="56"/>
      <c r="N88" s="56"/>
    </row>
    <row r="89" spans="1:14" ht="20.25" customHeight="1" x14ac:dyDescent="0.25">
      <c r="A89" s="59" t="s">
        <v>88</v>
      </c>
      <c r="B89" s="67" t="s">
        <v>89</v>
      </c>
      <c r="C89" s="59" t="s">
        <v>42</v>
      </c>
      <c r="D89" s="10" t="s">
        <v>8</v>
      </c>
      <c r="E89" s="1">
        <f>E90+E91</f>
        <v>8333</v>
      </c>
      <c r="F89" s="1">
        <f t="shared" ref="F89:L89" si="31">F90+F91</f>
        <v>109254</v>
      </c>
      <c r="G89" s="1">
        <f t="shared" si="31"/>
        <v>61254</v>
      </c>
      <c r="H89" s="1">
        <f t="shared" si="31"/>
        <v>0</v>
      </c>
      <c r="I89" s="1">
        <f t="shared" si="31"/>
        <v>48000</v>
      </c>
      <c r="J89" s="1">
        <f t="shared" si="31"/>
        <v>0</v>
      </c>
      <c r="K89" s="1">
        <f t="shared" si="31"/>
        <v>0</v>
      </c>
      <c r="L89" s="1">
        <f t="shared" si="31"/>
        <v>0</v>
      </c>
      <c r="M89" s="59" t="s">
        <v>13</v>
      </c>
      <c r="N89" s="59" t="s">
        <v>104</v>
      </c>
    </row>
    <row r="90" spans="1:14" ht="42" customHeight="1" x14ac:dyDescent="0.25">
      <c r="A90" s="57"/>
      <c r="B90" s="68"/>
      <c r="C90" s="57"/>
      <c r="D90" s="10" t="s">
        <v>9</v>
      </c>
      <c r="E90" s="1">
        <v>0</v>
      </c>
      <c r="F90" s="1">
        <f>G90+H90+I90+J90+K90</f>
        <v>96778</v>
      </c>
      <c r="G90" s="42">
        <v>48778</v>
      </c>
      <c r="H90" s="34">
        <v>0</v>
      </c>
      <c r="I90" s="34">
        <v>48000</v>
      </c>
      <c r="J90" s="34">
        <v>0</v>
      </c>
      <c r="K90" s="42">
        <v>0</v>
      </c>
      <c r="L90" s="1">
        <v>0</v>
      </c>
      <c r="M90" s="57"/>
      <c r="N90" s="57"/>
    </row>
    <row r="91" spans="1:14" ht="183" customHeight="1" x14ac:dyDescent="0.25">
      <c r="A91" s="58"/>
      <c r="B91" s="69"/>
      <c r="C91" s="58"/>
      <c r="D91" s="10" t="s">
        <v>54</v>
      </c>
      <c r="E91" s="1">
        <v>8333</v>
      </c>
      <c r="F91" s="1">
        <f>G91+H91+I91+J91+K91</f>
        <v>12476</v>
      </c>
      <c r="G91" s="24">
        <v>12476</v>
      </c>
      <c r="H91" s="24"/>
      <c r="I91" s="24">
        <v>0</v>
      </c>
      <c r="J91" s="24"/>
      <c r="K91" s="24"/>
      <c r="L91" s="41">
        <v>0</v>
      </c>
      <c r="M91" s="58"/>
      <c r="N91" s="58"/>
    </row>
    <row r="92" spans="1:14" s="6" customFormat="1" ht="15" customHeight="1" x14ac:dyDescent="0.25">
      <c r="A92" s="93"/>
      <c r="B92" s="93" t="s">
        <v>31</v>
      </c>
      <c r="C92" s="96" t="s">
        <v>14</v>
      </c>
      <c r="D92" s="14" t="s">
        <v>8</v>
      </c>
      <c r="E92" s="5">
        <f>E93+E94</f>
        <v>408363</v>
      </c>
      <c r="F92" s="5">
        <f t="shared" ref="F92:L92" si="32">F93+F94</f>
        <v>2479029</v>
      </c>
      <c r="G92" s="5">
        <f t="shared" si="32"/>
        <v>522209</v>
      </c>
      <c r="H92" s="39">
        <f t="shared" si="32"/>
        <v>477159</v>
      </c>
      <c r="I92" s="39">
        <f t="shared" si="32"/>
        <v>525367</v>
      </c>
      <c r="J92" s="39">
        <f t="shared" si="32"/>
        <v>477585</v>
      </c>
      <c r="K92" s="5">
        <f t="shared" si="32"/>
        <v>476709</v>
      </c>
      <c r="L92" s="5" t="e">
        <f t="shared" si="32"/>
        <v>#REF!</v>
      </c>
      <c r="M92" s="93" t="s">
        <v>13</v>
      </c>
      <c r="N92" s="93"/>
    </row>
    <row r="93" spans="1:14" s="6" customFormat="1" ht="39.75" customHeight="1" x14ac:dyDescent="0.25">
      <c r="A93" s="94"/>
      <c r="B93" s="94"/>
      <c r="C93" s="97"/>
      <c r="D93" s="14" t="s">
        <v>9</v>
      </c>
      <c r="E93" s="5">
        <f>E87+E81+E75+E53+E11</f>
        <v>335251</v>
      </c>
      <c r="F93" s="5">
        <f>F87+F81+F75+F53+F11</f>
        <v>1984260</v>
      </c>
      <c r="G93" s="5">
        <f t="shared" ref="G93:K93" si="33">G87+G81+G75+G53+G11</f>
        <v>420238</v>
      </c>
      <c r="H93" s="5">
        <f t="shared" si="33"/>
        <v>378847</v>
      </c>
      <c r="I93" s="5">
        <f t="shared" si="33"/>
        <v>427055</v>
      </c>
      <c r="J93" s="5">
        <f t="shared" si="33"/>
        <v>379273</v>
      </c>
      <c r="K93" s="5">
        <f t="shared" si="33"/>
        <v>378847</v>
      </c>
      <c r="L93" s="5" t="e">
        <f>#REF!+#REF!</f>
        <v>#REF!</v>
      </c>
      <c r="M93" s="94"/>
      <c r="N93" s="94"/>
    </row>
    <row r="94" spans="1:14" s="6" customFormat="1" ht="43.5" customHeight="1" x14ac:dyDescent="0.25">
      <c r="A94" s="95"/>
      <c r="B94" s="95"/>
      <c r="C94" s="98"/>
      <c r="D94" s="14" t="s">
        <v>54</v>
      </c>
      <c r="E94" s="5">
        <f>E88+E82+E76+E54+E12</f>
        <v>73112</v>
      </c>
      <c r="F94" s="5">
        <f>F88+F82+F76+F54+F12</f>
        <v>494769</v>
      </c>
      <c r="G94" s="5">
        <f t="shared" ref="G94:K94" si="34">G88+G82+G76+G54+G12</f>
        <v>101971</v>
      </c>
      <c r="H94" s="5">
        <f t="shared" si="34"/>
        <v>98312</v>
      </c>
      <c r="I94" s="5">
        <f t="shared" si="34"/>
        <v>98312</v>
      </c>
      <c r="J94" s="5">
        <f t="shared" si="34"/>
        <v>98312</v>
      </c>
      <c r="K94" s="5">
        <f t="shared" si="34"/>
        <v>97862</v>
      </c>
      <c r="L94" s="5" t="e">
        <f>#REF!+#REF!</f>
        <v>#REF!</v>
      </c>
      <c r="M94" s="95"/>
      <c r="N94" s="95"/>
    </row>
  </sheetData>
  <mergeCells count="148">
    <mergeCell ref="N68:N70"/>
    <mergeCell ref="N49:N51"/>
    <mergeCell ref="M46:M48"/>
    <mergeCell ref="N46:N48"/>
    <mergeCell ref="A40:A42"/>
    <mergeCell ref="B40:B42"/>
    <mergeCell ref="C40:C42"/>
    <mergeCell ref="A49:A51"/>
    <mergeCell ref="B49:B51"/>
    <mergeCell ref="C49:C51"/>
    <mergeCell ref="M49:M51"/>
    <mergeCell ref="M52:M54"/>
    <mergeCell ref="N62:N64"/>
    <mergeCell ref="B62:B64"/>
    <mergeCell ref="B46:B48"/>
    <mergeCell ref="C46:C48"/>
    <mergeCell ref="C43:C45"/>
    <mergeCell ref="A52:A54"/>
    <mergeCell ref="B52:B54"/>
    <mergeCell ref="C52:C54"/>
    <mergeCell ref="A77:A79"/>
    <mergeCell ref="B77:B79"/>
    <mergeCell ref="C77:C79"/>
    <mergeCell ref="N55:N58"/>
    <mergeCell ref="N52:N54"/>
    <mergeCell ref="M55:M58"/>
    <mergeCell ref="A92:A94"/>
    <mergeCell ref="B92:B94"/>
    <mergeCell ref="C92:C94"/>
    <mergeCell ref="M92:M94"/>
    <mergeCell ref="N92:N94"/>
    <mergeCell ref="A89:A91"/>
    <mergeCell ref="B89:B91"/>
    <mergeCell ref="C89:C91"/>
    <mergeCell ref="M89:M91"/>
    <mergeCell ref="N89:N91"/>
    <mergeCell ref="A86:A88"/>
    <mergeCell ref="B86:B88"/>
    <mergeCell ref="C86:C88"/>
    <mergeCell ref="M86:M88"/>
    <mergeCell ref="N86:N88"/>
    <mergeCell ref="N59:N61"/>
    <mergeCell ref="B71:B73"/>
    <mergeCell ref="M71:M73"/>
    <mergeCell ref="A74:A76"/>
    <mergeCell ref="B74:B76"/>
    <mergeCell ref="C74:C76"/>
    <mergeCell ref="M74:M76"/>
    <mergeCell ref="A59:A61"/>
    <mergeCell ref="B59:B61"/>
    <mergeCell ref="C59:C61"/>
    <mergeCell ref="M59:M61"/>
    <mergeCell ref="C68:C70"/>
    <mergeCell ref="A68:A70"/>
    <mergeCell ref="B68:B70"/>
    <mergeCell ref="B65:B67"/>
    <mergeCell ref="A65:A67"/>
    <mergeCell ref="C62:C64"/>
    <mergeCell ref="C65:C67"/>
    <mergeCell ref="A62:A64"/>
    <mergeCell ref="M62:M64"/>
    <mergeCell ref="A71:A73"/>
    <mergeCell ref="C71:C73"/>
    <mergeCell ref="N74:N76"/>
    <mergeCell ref="N71:N73"/>
    <mergeCell ref="N65:N67"/>
    <mergeCell ref="M65:M67"/>
    <mergeCell ref="M68:M70"/>
    <mergeCell ref="A34:A36"/>
    <mergeCell ref="B34:B36"/>
    <mergeCell ref="C34:C36"/>
    <mergeCell ref="M34:M36"/>
    <mergeCell ref="N34:N36"/>
    <mergeCell ref="M40:M42"/>
    <mergeCell ref="N40:N42"/>
    <mergeCell ref="M43:M45"/>
    <mergeCell ref="B43:B45"/>
    <mergeCell ref="A43:A45"/>
    <mergeCell ref="M37:M39"/>
    <mergeCell ref="N37:N39"/>
    <mergeCell ref="A37:A39"/>
    <mergeCell ref="B37:B39"/>
    <mergeCell ref="C37:C39"/>
    <mergeCell ref="A55:A58"/>
    <mergeCell ref="B55:B58"/>
    <mergeCell ref="C55:C58"/>
    <mergeCell ref="A46:A48"/>
    <mergeCell ref="A16:A18"/>
    <mergeCell ref="B16:B18"/>
    <mergeCell ref="C16:C18"/>
    <mergeCell ref="M16:M18"/>
    <mergeCell ref="N16:N18"/>
    <mergeCell ref="A28:A30"/>
    <mergeCell ref="B28:B30"/>
    <mergeCell ref="C28:C30"/>
    <mergeCell ref="M28:M30"/>
    <mergeCell ref="N28:N30"/>
    <mergeCell ref="A22:A24"/>
    <mergeCell ref="B22:B24"/>
    <mergeCell ref="C22:C24"/>
    <mergeCell ref="M22:M24"/>
    <mergeCell ref="N22:N24"/>
    <mergeCell ref="A25:A27"/>
    <mergeCell ref="B25:B27"/>
    <mergeCell ref="C25:C27"/>
    <mergeCell ref="H1:N1"/>
    <mergeCell ref="B2:M2"/>
    <mergeCell ref="A3:A4"/>
    <mergeCell ref="B3:B4"/>
    <mergeCell ref="C3:C4"/>
    <mergeCell ref="D3:D4"/>
    <mergeCell ref="E3:E4"/>
    <mergeCell ref="F3:F4"/>
    <mergeCell ref="G3:K3"/>
    <mergeCell ref="N77:N79"/>
    <mergeCell ref="M77:M79"/>
    <mergeCell ref="M3:M4"/>
    <mergeCell ref="N3:N4"/>
    <mergeCell ref="A13:A15"/>
    <mergeCell ref="B13:B15"/>
    <mergeCell ref="C13:C15"/>
    <mergeCell ref="M13:M15"/>
    <mergeCell ref="N13:N15"/>
    <mergeCell ref="A10:A12"/>
    <mergeCell ref="B10:B12"/>
    <mergeCell ref="C10:C12"/>
    <mergeCell ref="M10:M12"/>
    <mergeCell ref="N10:N12"/>
    <mergeCell ref="A19:A21"/>
    <mergeCell ref="B19:B21"/>
    <mergeCell ref="C19:C21"/>
    <mergeCell ref="M19:M21"/>
    <mergeCell ref="N19:N21"/>
    <mergeCell ref="A31:A33"/>
    <mergeCell ref="B31:B33"/>
    <mergeCell ref="C31:C33"/>
    <mergeCell ref="M31:M33"/>
    <mergeCell ref="N31:N33"/>
    <mergeCell ref="A80:A82"/>
    <mergeCell ref="A83:A85"/>
    <mergeCell ref="C80:C82"/>
    <mergeCell ref="B80:B82"/>
    <mergeCell ref="B83:B85"/>
    <mergeCell ref="C83:C85"/>
    <mergeCell ref="M83:M85"/>
    <mergeCell ref="M80:M82"/>
    <mergeCell ref="N80:N82"/>
    <mergeCell ref="N83:N85"/>
  </mergeCells>
  <pageMargins left="0.70866141732283472" right="0.31496062992125984" top="0.55118110236220474" bottom="0.55118110236220474" header="0.19685039370078741" footer="0.19685039370078741"/>
  <pageSetup paperSize="9" scale="7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topLeftCell="A7" zoomScaleNormal="120" zoomScaleSheetLayoutView="100" workbookViewId="0">
      <selection activeCell="O10" sqref="O10"/>
    </sheetView>
  </sheetViews>
  <sheetFormatPr defaultRowHeight="15" x14ac:dyDescent="0.25"/>
  <cols>
    <col min="1" max="1" width="25.7109375" customWidth="1"/>
    <col min="2" max="2" width="11.7109375" customWidth="1"/>
    <col min="3" max="3" width="13.5703125" customWidth="1"/>
    <col min="9" max="9" width="11.5703125" customWidth="1"/>
  </cols>
  <sheetData>
    <row r="1" spans="1:9" x14ac:dyDescent="0.25">
      <c r="F1" s="102" t="s">
        <v>41</v>
      </c>
      <c r="G1" s="102"/>
      <c r="H1" s="102"/>
      <c r="I1" s="102"/>
    </row>
    <row r="2" spans="1:9" ht="76.5" customHeight="1" x14ac:dyDescent="0.25">
      <c r="A2" s="111" t="s">
        <v>102</v>
      </c>
      <c r="B2" s="111"/>
      <c r="C2" s="111"/>
      <c r="D2" s="111"/>
      <c r="E2" s="111"/>
      <c r="F2" s="111"/>
      <c r="G2" s="111"/>
      <c r="H2" s="111"/>
      <c r="I2" s="111"/>
    </row>
    <row r="3" spans="1:9" ht="33.75" customHeight="1" x14ac:dyDescent="0.25">
      <c r="A3" s="23" t="s">
        <v>32</v>
      </c>
      <c r="B3" s="112" t="s">
        <v>69</v>
      </c>
      <c r="C3" s="112"/>
      <c r="D3" s="112"/>
      <c r="E3" s="112"/>
      <c r="F3" s="112"/>
      <c r="G3" s="112"/>
      <c r="H3" s="112"/>
      <c r="I3" s="113"/>
    </row>
    <row r="4" spans="1:9" ht="12.75" customHeight="1" x14ac:dyDescent="0.25">
      <c r="A4" s="23" t="s">
        <v>33</v>
      </c>
      <c r="B4" s="114"/>
      <c r="C4" s="114"/>
      <c r="D4" s="114"/>
      <c r="E4" s="114"/>
      <c r="F4" s="114"/>
      <c r="G4" s="114"/>
      <c r="H4" s="114"/>
      <c r="I4" s="115"/>
    </row>
    <row r="5" spans="1:9" ht="15" customHeight="1" x14ac:dyDescent="0.25">
      <c r="A5" s="103" t="s">
        <v>72</v>
      </c>
      <c r="B5" s="62" t="s">
        <v>17</v>
      </c>
      <c r="C5" s="62" t="s">
        <v>18</v>
      </c>
      <c r="D5" s="107" t="s">
        <v>19</v>
      </c>
      <c r="E5" s="108"/>
      <c r="F5" s="108"/>
      <c r="G5" s="108"/>
      <c r="H5" s="108"/>
      <c r="I5" s="109"/>
    </row>
    <row r="6" spans="1:9" ht="35.25" customHeight="1" x14ac:dyDescent="0.25">
      <c r="A6" s="104"/>
      <c r="B6" s="106"/>
      <c r="C6" s="106"/>
      <c r="D6" s="24" t="s">
        <v>20</v>
      </c>
      <c r="E6" s="24" t="s">
        <v>37</v>
      </c>
      <c r="F6" s="24" t="s">
        <v>38</v>
      </c>
      <c r="G6" s="24" t="s">
        <v>39</v>
      </c>
      <c r="H6" s="24" t="s">
        <v>56</v>
      </c>
      <c r="I6" s="24" t="s">
        <v>21</v>
      </c>
    </row>
    <row r="7" spans="1:9" ht="27" customHeight="1" x14ac:dyDescent="0.25">
      <c r="A7" s="104"/>
      <c r="B7" s="62" t="s">
        <v>69</v>
      </c>
      <c r="C7" s="46" t="s">
        <v>22</v>
      </c>
      <c r="D7" s="24">
        <f>D8+D9</f>
        <v>522209</v>
      </c>
      <c r="E7" s="24">
        <f>E8+E9</f>
        <v>477159</v>
      </c>
      <c r="F7" s="24">
        <f>F8+F9</f>
        <v>525367</v>
      </c>
      <c r="G7" s="24">
        <f>G8+G9</f>
        <v>477585</v>
      </c>
      <c r="H7" s="24">
        <f>H8+H9</f>
        <v>476709</v>
      </c>
      <c r="I7" s="24">
        <f>D7+E7+F7+G7+H7</f>
        <v>2479029</v>
      </c>
    </row>
    <row r="8" spans="1:9" ht="34.5" customHeight="1" x14ac:dyDescent="0.25">
      <c r="A8" s="104"/>
      <c r="B8" s="110"/>
      <c r="C8" s="46" t="s">
        <v>23</v>
      </c>
      <c r="D8" s="24">
        <f>'Перечень меропр школы '!G93</f>
        <v>420238</v>
      </c>
      <c r="E8" s="24">
        <f>'Перечень меропр школы '!H93</f>
        <v>378847</v>
      </c>
      <c r="F8" s="24">
        <f>'Перечень меропр школы '!I93</f>
        <v>427055</v>
      </c>
      <c r="G8" s="24">
        <f>'Перечень меропр школы '!J93</f>
        <v>379273</v>
      </c>
      <c r="H8" s="24">
        <f>'Перечень меропр школы '!K93</f>
        <v>378847</v>
      </c>
      <c r="I8" s="24">
        <f t="shared" ref="I8:I9" si="0">D8+E8+F8+G8+H8</f>
        <v>1984260</v>
      </c>
    </row>
    <row r="9" spans="1:9" ht="54" customHeight="1" x14ac:dyDescent="0.25">
      <c r="A9" s="105"/>
      <c r="B9" s="106"/>
      <c r="C9" s="24" t="s">
        <v>57</v>
      </c>
      <c r="D9" s="24">
        <f>'Перечень меропр школы '!G94</f>
        <v>101971</v>
      </c>
      <c r="E9" s="24">
        <f>'Перечень меропр школы '!H94</f>
        <v>98312</v>
      </c>
      <c r="F9" s="24">
        <f>'Перечень меропр школы '!I94</f>
        <v>98312</v>
      </c>
      <c r="G9" s="24">
        <f>'Перечень меропр школы '!J94</f>
        <v>98312</v>
      </c>
      <c r="H9" s="24">
        <f>'Перечень меропр школы '!K94</f>
        <v>97862</v>
      </c>
      <c r="I9" s="24">
        <f t="shared" si="0"/>
        <v>494769</v>
      </c>
    </row>
    <row r="10" spans="1:9" ht="155.25" customHeight="1" x14ac:dyDescent="0.25"/>
    <row r="11" spans="1:9" ht="409.5" customHeight="1" x14ac:dyDescent="0.25">
      <c r="A11" s="117" t="s">
        <v>73</v>
      </c>
      <c r="B11" s="117"/>
      <c r="C11" s="117"/>
      <c r="D11" s="117"/>
      <c r="E11" s="117"/>
      <c r="F11" s="117"/>
      <c r="G11" s="117"/>
      <c r="H11" s="117"/>
      <c r="I11" s="117"/>
    </row>
    <row r="12" spans="1:9" ht="12.7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36" customHeight="1" x14ac:dyDescent="0.25">
      <c r="A13" s="118" t="s">
        <v>40</v>
      </c>
      <c r="B13" s="118"/>
      <c r="C13" s="118"/>
      <c r="D13" s="118"/>
      <c r="E13" s="118"/>
      <c r="F13" s="118"/>
      <c r="G13" s="118"/>
      <c r="H13" s="118"/>
      <c r="I13" s="118"/>
    </row>
    <row r="14" spans="1:9" ht="157.5" customHeight="1" x14ac:dyDescent="0.25">
      <c r="A14" s="119" t="s">
        <v>74</v>
      </c>
      <c r="B14" s="119"/>
      <c r="C14" s="119"/>
      <c r="D14" s="119"/>
      <c r="E14" s="119"/>
      <c r="F14" s="119"/>
      <c r="G14" s="119"/>
      <c r="H14" s="119"/>
      <c r="I14" s="119"/>
    </row>
    <row r="15" spans="1:9" ht="66.75" customHeight="1" x14ac:dyDescent="0.25">
      <c r="A15" s="116" t="s">
        <v>103</v>
      </c>
      <c r="B15" s="116"/>
      <c r="C15" s="116"/>
      <c r="D15" s="116"/>
      <c r="E15" s="116"/>
      <c r="F15" s="116"/>
      <c r="G15" s="116"/>
      <c r="H15" s="116"/>
      <c r="I15" s="116"/>
    </row>
    <row r="16" spans="1:9" x14ac:dyDescent="0.25">
      <c r="A16" s="116"/>
      <c r="B16" s="116"/>
      <c r="C16" s="116"/>
      <c r="D16" s="116"/>
      <c r="E16" s="116"/>
      <c r="F16" s="116"/>
      <c r="G16" s="116"/>
      <c r="H16" s="116"/>
      <c r="I16" s="116"/>
    </row>
  </sheetData>
  <mergeCells count="14">
    <mergeCell ref="A15:I15"/>
    <mergeCell ref="A16:I16"/>
    <mergeCell ref="A11:I11"/>
    <mergeCell ref="A13:I13"/>
    <mergeCell ref="A14:I14"/>
    <mergeCell ref="F1:I1"/>
    <mergeCell ref="A5:A9"/>
    <mergeCell ref="B5:B6"/>
    <mergeCell ref="C5:C6"/>
    <mergeCell ref="D5:I5"/>
    <mergeCell ref="B7:B9"/>
    <mergeCell ref="A2:I2"/>
    <mergeCell ref="B3:I3"/>
    <mergeCell ref="B4:I4"/>
  </mergeCells>
  <pageMargins left="0.70866141732283472" right="0.70866141732283472" top="0.74803149606299213" bottom="0.35433070866141736" header="0.19685039370078741" footer="0.19685039370078741"/>
  <pageSetup paperSize="9" fitToHeight="0" orientation="landscape" verticalDpi="180" r:id="rId1"/>
  <rowBreaks count="2" manualBreakCount="2">
    <brk id="10" max="8" man="1"/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 школы </vt:lpstr>
      <vt:lpstr>Лист3</vt:lpstr>
      <vt:lpstr>Паспорт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2019-01-25T13:23:40Z</dcterms:modified>
</cp:coreProperties>
</file>