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еречень меропр УДО " sheetId="5" r:id="rId1"/>
    <sheet name="Лист3" sheetId="3" r:id="rId2"/>
    <sheet name="Паспорт " sheetId="6" r:id="rId3"/>
  </sheets>
  <calcPr calcId="145621"/>
</workbook>
</file>

<file path=xl/calcChain.xml><?xml version="1.0" encoding="utf-8"?>
<calcChain xmlns="http://schemas.openxmlformats.org/spreadsheetml/2006/main">
  <c r="F79" i="5" l="1"/>
  <c r="F53" i="5"/>
  <c r="F70" i="5"/>
  <c r="G68" i="5" l="1"/>
  <c r="F64" i="5"/>
  <c r="F49" i="5"/>
  <c r="F46" i="5"/>
  <c r="F23" i="5"/>
  <c r="F14" i="5"/>
  <c r="I12" i="5"/>
  <c r="H12" i="5"/>
  <c r="G12" i="5"/>
  <c r="H68" i="5"/>
  <c r="G24" i="5"/>
  <c r="G8" i="5"/>
  <c r="H8" i="5"/>
  <c r="I8" i="5"/>
  <c r="J8" i="5"/>
  <c r="K8" i="5"/>
  <c r="H24" i="5" l="1"/>
  <c r="I24" i="5"/>
  <c r="J24" i="5"/>
  <c r="K24" i="5"/>
  <c r="F26" i="5"/>
  <c r="F25" i="5"/>
  <c r="F24" i="5" l="1"/>
  <c r="E52" i="5"/>
  <c r="G52" i="5"/>
  <c r="G73" i="5"/>
  <c r="H73" i="5"/>
  <c r="I73" i="5"/>
  <c r="J73" i="5"/>
  <c r="K73" i="5"/>
  <c r="L73" i="5"/>
  <c r="L71" i="5" s="1"/>
  <c r="E73" i="5"/>
  <c r="G72" i="5"/>
  <c r="H72" i="5"/>
  <c r="I72" i="5"/>
  <c r="J72" i="5"/>
  <c r="K72" i="5"/>
  <c r="E72" i="5"/>
  <c r="G42" i="5"/>
  <c r="H42" i="5"/>
  <c r="I42" i="5"/>
  <c r="J42" i="5"/>
  <c r="K42" i="5"/>
  <c r="L42" i="5"/>
  <c r="E42" i="5"/>
  <c r="G43" i="5"/>
  <c r="H43" i="5"/>
  <c r="I43" i="5"/>
  <c r="J43" i="5"/>
  <c r="K43" i="5"/>
  <c r="L43" i="5"/>
  <c r="E43" i="5"/>
  <c r="G44" i="5"/>
  <c r="H44" i="5"/>
  <c r="I44" i="5"/>
  <c r="J44" i="5"/>
  <c r="K44" i="5"/>
  <c r="L44" i="5"/>
  <c r="E44" i="5"/>
  <c r="G28" i="5"/>
  <c r="H28" i="5"/>
  <c r="I28" i="5"/>
  <c r="J28" i="5"/>
  <c r="K28" i="5"/>
  <c r="L28" i="5"/>
  <c r="E28" i="5"/>
  <c r="G29" i="5"/>
  <c r="H29" i="5"/>
  <c r="I29" i="5"/>
  <c r="J29" i="5"/>
  <c r="K29" i="5"/>
  <c r="L29" i="5"/>
  <c r="E29" i="5"/>
  <c r="G57" i="5"/>
  <c r="H57" i="5"/>
  <c r="I57" i="5"/>
  <c r="J57" i="5"/>
  <c r="K57" i="5"/>
  <c r="L57" i="5"/>
  <c r="L56" i="5" s="1"/>
  <c r="E57" i="5"/>
  <c r="G58" i="5"/>
  <c r="H58" i="5"/>
  <c r="I58" i="5"/>
  <c r="J58" i="5"/>
  <c r="K58" i="5"/>
  <c r="L58" i="5"/>
  <c r="E58" i="5"/>
  <c r="F48" i="5"/>
  <c r="L47" i="5"/>
  <c r="K47" i="5"/>
  <c r="J47" i="5"/>
  <c r="I47" i="5"/>
  <c r="H47" i="5"/>
  <c r="G47" i="5"/>
  <c r="E47" i="5"/>
  <c r="F45" i="5"/>
  <c r="F39" i="5"/>
  <c r="L38" i="5"/>
  <c r="K38" i="5"/>
  <c r="J38" i="5"/>
  <c r="I38" i="5"/>
  <c r="H38" i="5"/>
  <c r="G38" i="5"/>
  <c r="E38" i="5"/>
  <c r="F37" i="5"/>
  <c r="F36" i="5"/>
  <c r="L35" i="5"/>
  <c r="K35" i="5"/>
  <c r="J35" i="5"/>
  <c r="I35" i="5"/>
  <c r="H35" i="5"/>
  <c r="G35" i="5"/>
  <c r="E35" i="5"/>
  <c r="G7" i="5"/>
  <c r="H7" i="5"/>
  <c r="I7" i="5"/>
  <c r="J7" i="5"/>
  <c r="K7" i="5"/>
  <c r="L7" i="5"/>
  <c r="E7" i="5"/>
  <c r="L8" i="5"/>
  <c r="E8" i="5"/>
  <c r="H52" i="5"/>
  <c r="I52" i="5"/>
  <c r="L52" i="5"/>
  <c r="F11" i="5"/>
  <c r="F8" i="5" s="1"/>
  <c r="F13" i="5"/>
  <c r="L12" i="5"/>
  <c r="K12" i="5"/>
  <c r="J12" i="5"/>
  <c r="E12" i="5"/>
  <c r="L67" i="5"/>
  <c r="L66" i="5"/>
  <c r="L68" i="5"/>
  <c r="L62" i="5"/>
  <c r="L53" i="5"/>
  <c r="L51" i="5"/>
  <c r="L21" i="5"/>
  <c r="L18" i="5"/>
  <c r="L9" i="5"/>
  <c r="G74" i="5"/>
  <c r="H74" i="5"/>
  <c r="I74" i="5"/>
  <c r="J74" i="5"/>
  <c r="K74" i="5"/>
  <c r="E74" i="5"/>
  <c r="F76" i="5"/>
  <c r="G77" i="5"/>
  <c r="H77" i="5"/>
  <c r="I77" i="5"/>
  <c r="J77" i="5"/>
  <c r="K77" i="5"/>
  <c r="E77" i="5"/>
  <c r="G9" i="5"/>
  <c r="H9" i="5"/>
  <c r="I9" i="5"/>
  <c r="J9" i="5"/>
  <c r="K9" i="5"/>
  <c r="E9" i="5"/>
  <c r="G18" i="5"/>
  <c r="H18" i="5"/>
  <c r="I18" i="5"/>
  <c r="J18" i="5"/>
  <c r="K18" i="5"/>
  <c r="E18" i="5"/>
  <c r="G21" i="5"/>
  <c r="H21" i="5"/>
  <c r="I21" i="5"/>
  <c r="J21" i="5"/>
  <c r="K21" i="5"/>
  <c r="E21" i="5"/>
  <c r="J52" i="5"/>
  <c r="K52" i="5"/>
  <c r="G51" i="5"/>
  <c r="H51" i="5"/>
  <c r="I51" i="5"/>
  <c r="J51" i="5"/>
  <c r="K51" i="5"/>
  <c r="E51" i="5"/>
  <c r="G53" i="5"/>
  <c r="H53" i="5"/>
  <c r="I53" i="5"/>
  <c r="J53" i="5"/>
  <c r="K53" i="5"/>
  <c r="E53" i="5"/>
  <c r="G66" i="5"/>
  <c r="H66" i="5"/>
  <c r="I66" i="5"/>
  <c r="J66" i="5"/>
  <c r="K66" i="5"/>
  <c r="G67" i="5"/>
  <c r="F67" i="5" s="1"/>
  <c r="H67" i="5"/>
  <c r="I67" i="5"/>
  <c r="J67" i="5"/>
  <c r="K67" i="5"/>
  <c r="E67" i="5"/>
  <c r="E66" i="5"/>
  <c r="I68" i="5"/>
  <c r="J68" i="5"/>
  <c r="K68" i="5"/>
  <c r="G62" i="5"/>
  <c r="H62" i="5"/>
  <c r="I62" i="5"/>
  <c r="J62" i="5"/>
  <c r="K62" i="5"/>
  <c r="E62" i="5"/>
  <c r="F10" i="5"/>
  <c r="F21" i="5"/>
  <c r="F54" i="5"/>
  <c r="F51" i="5" s="1"/>
  <c r="F52" i="5"/>
  <c r="F63" i="5"/>
  <c r="F57" i="5" s="1"/>
  <c r="F56" i="5" s="1"/>
  <c r="F58" i="5"/>
  <c r="F69" i="5"/>
  <c r="F75" i="5"/>
  <c r="F78" i="5"/>
  <c r="F18" i="5"/>
  <c r="F68" i="5" l="1"/>
  <c r="K82" i="5"/>
  <c r="I82" i="5"/>
  <c r="G82" i="5"/>
  <c r="J83" i="5"/>
  <c r="H83" i="5"/>
  <c r="E82" i="5"/>
  <c r="J82" i="5"/>
  <c r="H82" i="5"/>
  <c r="E83" i="5"/>
  <c r="K83" i="5"/>
  <c r="I83" i="5"/>
  <c r="G83" i="5"/>
  <c r="J56" i="5"/>
  <c r="H56" i="5"/>
  <c r="E56" i="5"/>
  <c r="K56" i="5"/>
  <c r="I56" i="5"/>
  <c r="G56" i="5"/>
  <c r="F72" i="5"/>
  <c r="H50" i="5"/>
  <c r="E50" i="5"/>
  <c r="F73" i="5"/>
  <c r="F28" i="5"/>
  <c r="F44" i="5"/>
  <c r="J6" i="5"/>
  <c r="F42" i="5"/>
  <c r="L82" i="5"/>
  <c r="F29" i="5"/>
  <c r="F74" i="5"/>
  <c r="G50" i="5"/>
  <c r="F43" i="5"/>
  <c r="L83" i="5"/>
  <c r="F47" i="5"/>
  <c r="F38" i="5"/>
  <c r="K50" i="5"/>
  <c r="F7" i="5"/>
  <c r="F35" i="5"/>
  <c r="E65" i="5"/>
  <c r="J65" i="5"/>
  <c r="F12" i="5"/>
  <c r="F77" i="5"/>
  <c r="L65" i="5"/>
  <c r="L6" i="5"/>
  <c r="L50" i="5"/>
  <c r="F9" i="5"/>
  <c r="K71" i="5"/>
  <c r="K65" i="5"/>
  <c r="G65" i="5"/>
  <c r="E6" i="5"/>
  <c r="H6" i="5"/>
  <c r="I6" i="5"/>
  <c r="I65" i="5"/>
  <c r="G71" i="5"/>
  <c r="H65" i="5"/>
  <c r="I50" i="5"/>
  <c r="F62" i="5"/>
  <c r="E71" i="5"/>
  <c r="F50" i="5"/>
  <c r="J50" i="5"/>
  <c r="K6" i="5"/>
  <c r="G6" i="5"/>
  <c r="J71" i="5"/>
  <c r="I71" i="5"/>
  <c r="H71" i="5"/>
  <c r="F66" i="5"/>
  <c r="F65" i="5" l="1"/>
  <c r="F71" i="5"/>
  <c r="F83" i="5"/>
  <c r="F82" i="5"/>
  <c r="E8" i="6"/>
  <c r="H41" i="5"/>
  <c r="I41" i="5"/>
  <c r="G8" i="6"/>
  <c r="H8" i="6"/>
  <c r="K41" i="5"/>
  <c r="D8" i="6"/>
  <c r="G41" i="5"/>
  <c r="L41" i="5"/>
  <c r="L81" i="5"/>
  <c r="F8" i="6"/>
  <c r="J27" i="5"/>
  <c r="E81" i="5"/>
  <c r="E27" i="5"/>
  <c r="F6" i="5"/>
  <c r="E7" i="6"/>
  <c r="H27" i="5"/>
  <c r="G7" i="6"/>
  <c r="F7" i="6"/>
  <c r="I27" i="5"/>
  <c r="E6" i="6" l="1"/>
  <c r="G6" i="6"/>
  <c r="J41" i="5"/>
  <c r="I8" i="6"/>
  <c r="E41" i="5"/>
  <c r="L27" i="5"/>
  <c r="G27" i="5"/>
  <c r="K27" i="5"/>
  <c r="G81" i="5"/>
  <c r="D7" i="6"/>
  <c r="D6" i="6" s="1"/>
  <c r="K81" i="5"/>
  <c r="H7" i="6"/>
  <c r="H6" i="6" s="1"/>
  <c r="F6" i="6"/>
  <c r="J81" i="5"/>
  <c r="F81" i="5"/>
  <c r="I81" i="5"/>
  <c r="H81" i="5"/>
  <c r="F27" i="5" l="1"/>
  <c r="F41" i="5"/>
  <c r="I6" i="6"/>
  <c r="I7" i="6"/>
</calcChain>
</file>

<file path=xl/sharedStrings.xml><?xml version="1.0" encoding="utf-8"?>
<sst xmlns="http://schemas.openxmlformats.org/spreadsheetml/2006/main" count="204" uniqueCount="111">
  <si>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</si>
  <si>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</si>
  <si>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</si>
  <si>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</si>
  <si>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</si>
  <si>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</si>
  <si>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</si>
  <si>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</si>
  <si>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</si>
  <si>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</si>
  <si>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</si>
  <si>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Управление образования, образовательные организации</t>
  </si>
  <si>
    <t xml:space="preserve">Снижение удельного  веса подростковой преступности (отношение количества раскрытых преступлений, совершенных несовершеннолетними, к общему количеству раскрытых преступлений, совершенных в Зарайском муниципальном районе).                                                                                                     </t>
  </si>
  <si>
    <t xml:space="preserve">Управление образования,
Зарайское благочиние (по согласованию)
</t>
  </si>
  <si>
    <t>Управление образования, Комитет по культуре, физической культуре, спорту и молодежной политике, Отдел МВД России по Зарайскому району (по согласованию)</t>
  </si>
  <si>
    <t>Проведение тематических мероприятий, направленных на популяризацию здорового образа жизни. Вовлечение обучающихся в деятельность, направленную на формирование навыков безопасного и законопослушного поведения.                                         Проведение мероприятий, определение призеров, победителей,   участников зональных  и областных соревнований.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</si>
  <si>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</si>
  <si>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</si>
  <si>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</si>
  <si>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</si>
  <si>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</si>
  <si>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</si>
  <si>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</si>
  <si>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Всего по подпрограмме III</t>
  </si>
  <si>
    <t>Реализация программ дополнительного образования детей в учреждениях дополнительного образования</t>
  </si>
  <si>
    <t>Предоставление мер социальной поддержки  обучающимся, проживающим в сельских населенных пунктах</t>
  </si>
  <si>
    <t>Муниципальный заказчик подпрограммы</t>
  </si>
  <si>
    <t xml:space="preserve">Управление образования, образовательные организации, </t>
  </si>
  <si>
    <t>1.1.</t>
  </si>
  <si>
    <t>2017 - 2021 годы</t>
  </si>
  <si>
    <t>1.2.</t>
  </si>
  <si>
    <t>Проведение мероприятия в рамках Всеросийского физкультурно-спортивного комплекса "Готов к труду и обороне" (ГТО) среди образовательных организаций</t>
  </si>
  <si>
    <t xml:space="preserve">Основное мероприятие 2: Реализация мер, направленных на  воспитание детей, развитие школьного спорта и формирование здорового образа жизни 
</t>
  </si>
  <si>
    <t>Основное мероприятие 4:
Капитальный ремонт учреждений дополнительного образования</t>
  </si>
  <si>
    <t>1.3.</t>
  </si>
  <si>
    <t>1.4.</t>
  </si>
  <si>
    <t>Управление образования, МБОУ ДО "Детская школа искусств им. А.С.Голубкиной</t>
  </si>
  <si>
    <t>Основное мероприятие 3:
Развитие системы конкурсных мероприятий, направленных на выявление и поддержку талантливых детей и молодежи</t>
  </si>
  <si>
    <t>2019 год</t>
  </si>
  <si>
    <t>2020 год</t>
  </si>
  <si>
    <t>2021 год</t>
  </si>
  <si>
    <t>Основное мероприятие 1:
Реализация комплекса мер, обеспечивающих развитие системы дополнительного образования детей</t>
  </si>
  <si>
    <t>Концептуальные направления реформирования, модернизации, преобразования сферы дополнительного образования, воспитания и психолого - социального сопровождения детей, реализуемые в рамках подпрограммы III</t>
  </si>
  <si>
    <t>Приложение №5 к программе</t>
  </si>
  <si>
    <t>в  рамках ведения основной деятельности, в рамках выполнения муниципального задания</t>
  </si>
  <si>
    <t xml:space="preserve">Средства  бюджета    
городского округа Зарайск </t>
  </si>
  <si>
    <t>2018 - 2022 годы</t>
  </si>
  <si>
    <t>Администрация городского округа Зарайск, Управление образования</t>
  </si>
  <si>
    <t xml:space="preserve">Средства      
бюджета       
городского округа Зарайск
</t>
  </si>
  <si>
    <t>2018-2022 годы</t>
  </si>
  <si>
    <t>2018- 2022годы</t>
  </si>
  <si>
    <t>2018- 2022 годы</t>
  </si>
  <si>
    <t xml:space="preserve">Основное мероприятие 5: Реализация мероприятий, направленных на профилактику правонарушений и формирование навыков законопослушного гражданина </t>
  </si>
  <si>
    <t>Средства      
бюджета       
городского округа Зарайск</t>
  </si>
  <si>
    <t xml:space="preserve">Основное мероприятие 6: Реализация мероприятий, направленных на пропаганду правил безопасного поведения на дорогах и улицах
</t>
  </si>
  <si>
    <t xml:space="preserve">
</t>
  </si>
  <si>
    <t xml:space="preserve">Средства      
бюджета       
городского округа Зарайск 
</t>
  </si>
  <si>
    <t xml:space="preserve">
Средства      
бюджета       
городского округа Зарайск </t>
  </si>
  <si>
    <t>2022год</t>
  </si>
  <si>
    <t xml:space="preserve">Проведение  творческих конкурсов, определение призеров, победителей и участников зональных, областных, региональных и всероссийских конкурсов.
Участие в 
областных  фестивалях детского и юношеского творчества. 
</t>
  </si>
  <si>
    <t>Развитита деятельность детских и молодежных военно-патриотических клубов как средства воспитания   и социализации детей   и подростков, приобретена форма, оборудование, инвентарь для местного отделения всеросссийского детско-юношеско военного патриотического общественного движения "Юнармия"</t>
  </si>
  <si>
    <t>Организованно участие обучающихся муниципальных образовательных организаций в районных,  зональных, областных,   всероссийских, международных фестивалях, молодежно-патриотических акциях, слетах, соревнованиях, профильных сменах, сборах</t>
  </si>
  <si>
    <t>Организованно участие в учебно-тренировочных сборах</t>
  </si>
  <si>
    <t xml:space="preserve">Организованно проведение тематических  мероприятий, направленных на формирование духовно-нравственных ценностей в детской и молодежной среде.  </t>
  </si>
  <si>
    <t xml:space="preserve">Организованно проведение тематических мероприятий, направленных на популяризацию здорового образа жизни. </t>
  </si>
  <si>
    <t>Выплачена именная премия Главы городского округа Зарайск руководящим и педагогическим работникам образовательных организаций, внесшим выдающийся вклад в развитие образование            2018-15 человек                                       2019-15 человек                             2020-15 человек                                       2021-15 человек                                        2022-15 человек</t>
  </si>
  <si>
    <t>Проведение  праздников "День учителя", "Воспитатель года", праздник ветеранов педагогического труда, конференция педагогической общественности, организация и проведения "Последнего звонка", "Бала медалистов" и иных мероприятий</t>
  </si>
  <si>
    <t>Управление образования городского округа  Зарайск Московской области</t>
  </si>
  <si>
    <t xml:space="preserve">       Концептуальные направления реформирования, модернизации, преобразования сферы дополнительного образования, воспитания и психолого - социального сопровождения детей, реализуемые в рамках подпрограммы III основаны, в первую очередь на необходимости развития и совершенствования системы дополнительного образования, воспитания и психолого-социального сопровождения детей в соответствии с потребностями населения, требованиями федерального законодательства, необходимостью Указов Президента РФ, устанавливающих требования к развитию дополнительного образования. Реализация реформирования сферы дополнительного образования предусмативает расширение возможности выбора детьми программ дополнительного образования, формирование эффективных механизмов финансовой поддержки участия детей в системе дополнительного образования; обеспечение полноты и объема информации о конкретных организациях и дополнительных образовательных программах для семей с детьми; формирование эффективных механизмов государственно-общественного, межведомственного управления системой дополнительного образования детей; реализация модели адресной работы с детьми с ограниченными возможностями здоровья, детьми, находящимися в трудной жизненной ситуации, с одаренными детьми; обеспечение высокого качества и обновляемости дополнительных программ.</t>
  </si>
  <si>
    <t xml:space="preserve">Приложение № 1
 к подпрограмме III </t>
  </si>
  <si>
    <t>Улучшена  материально-техническая база, созданы необходимые условия для соблюдения мер безопасности и современных требований в организациях дополнительного образования</t>
  </si>
  <si>
    <t xml:space="preserve">Основное мероприятие 7: Финансовое обеспечение проведения  мероприятий </t>
  </si>
  <si>
    <t xml:space="preserve">Источники финансирования подпрограммы по годам реализации и главным распорядителям бюджетных средств,
в том числе по годам:
</t>
  </si>
  <si>
    <r>
      <t xml:space="preserve">       </t>
    </r>
    <r>
      <rPr>
        <b/>
        <sz val="10"/>
        <color theme="1"/>
        <rFont val="Times New Roman"/>
        <family val="1"/>
        <charset val="204"/>
      </rPr>
      <t xml:space="preserve">   Характеристика проблем, решаемых посредством мероприятий</t>
    </r>
    <r>
      <rPr>
        <sz val="10"/>
        <color theme="1"/>
        <rFont val="Times New Roman"/>
        <family val="1"/>
        <charset val="204"/>
      </rPr>
      <t xml:space="preserve">
      Реализация мероприятий подпрограммы III позволит разрешить основные проблемы в сфере дополнительного образования, воспитания,псохолого-педагогического сопровождения детей  - удовлетворения запросов населения к качеству образовательных услуг дополнительного образования, повышение их доступности и увеличение охвате детей в возрасте от 5 до 18 лет услугами дополнительного образования. Для реализации задачи по увеличению численности детей, привлекаемых к участию в творческих мероприятийх будет реализован комплекс мер, обеспечивающих развитие системы дополнительного образования детей, в том числе направленных на совершенствование огранизационно-экономических управленческих и финансово-экономических механизмов обеспечения доступности услуг в системе дополнительного образования и психологического сопровождения обучающихся. Для реализации мероприятия по осуществлению капитального ремонта организаций дополнительного образования проводится капитальный ремонт в организациях дополнительного образования сферы образования, культуры, физической культуры и спорта. Предусматривается закупка необходимого оборудования.
      С целью развития кадрового потенциала системы дополнительного образования, воспитания, психолого-педагогического сопровождения детей планируется систематическое проведение конкурсов профессионального мастерства в целях поддержки и профессионального развития специалистов системы дополнительного образования детей. Будет продолжена работа по проведению тематических семинаров и конференций.
     В рамках реализации мер, направленных на воспитание детей, развитие школьного спорта и формирование здорового образа жизни будет осуществлена работа с родительской общественностью по формированию у обучающихся традиционных семейных ценностей, проведены олимпиады, фестивали, конкурсы, слеты, различные мероприятия, направленные на выявление и развитие у обучающихся интеллектуальных и творческих способностей, интереса к научно-исследовательской деятельности, на пропаганду экологических знаний, патриотическое воспитание обучающихся, на популяризацию здорового образа жизни.
     Для пропаганды правил безопасного поведения на дорогах и улицах предусматривается ежегодное проведение массовых мероприятий с детьми по пропаганде правил безопасного поведения на дорогах и улицах.
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</si>
  <si>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Мероприятие 1:                                                                     Реализация мер, направленных на развитие   системы выявления и развития молодых талантов. Организация и проведение  творческих мероприятий и конкурсов районного, зонального, областного, всероссийского уровней. 
</t>
  </si>
  <si>
    <t>Мероприятие 2:                                                                                  Оказание услуг (вывполнение работ) муниципальными  организациями дополнительного образования - выполнение  муниципального  задания</t>
  </si>
  <si>
    <t xml:space="preserve">Мероприятие 3:                                                                Финансовое обеспечение укрепления материально-технической базы, создания необходимых условий для соблюдения мер безопасности и современных требований в организациях дополнительного образования </t>
  </si>
  <si>
    <t>Мероприятие 4:                                                                      Выплата компенсаций за проезд воспитанникам МБОУ ДО "Детская школа искусств им. А.С.Голубкиной"</t>
  </si>
  <si>
    <t>2.</t>
  </si>
  <si>
    <t>2.1.</t>
  </si>
  <si>
    <t>Мероприятие 1:                                                                Проведение мероприятия в рамках Всеросийского физкультурно-спортивного комплекса "Готов к труду и обороне" (ГТО) среди образовательных организаций</t>
  </si>
  <si>
    <t>2.2.</t>
  </si>
  <si>
    <t xml:space="preserve">Мероприятие 2:                                                                Проведение мероприятий, направленных на популяризацию здорового образа жизни, 
организация и проведение 
районного слета –соревнования «Школа безопасности»,
организация и проведение районного  слета «Отрядов юных друзей полиции». 
организация и проведение  спортивного марафона «Ступени к Олимпу» среди команд обучающихся общеобразовательных организаций городского округа Зарайск,
 участие команд городского округа Зарайск  в  комплексной Спартакиаде среди команд обучающихся общеобразовательных организаций Московской области,
организация и проведение районных этапов Всероссийских спортивных соревнований школьников «Президентские состязания» и Всероссийских спортивных игр школьников «Президентские спортивные игры»,
проведение  турниров на призы Главы городского округа Зарайск
и иных спортивных мероприятий 
</t>
  </si>
  <si>
    <t>2.3.</t>
  </si>
  <si>
    <t>Мероприятие 3:                                                                   Развитие деятельности детских и молодежных военно-патриотических клубов как средства воспитания   и социализации детей   и подростков, приобретение формы, оборудования, инвентаря для местного отделения всеросссийского детско-юношеско военного патриотического общественного движения "Юнармия"</t>
  </si>
  <si>
    <t>3.</t>
  </si>
  <si>
    <t>3.1.</t>
  </si>
  <si>
    <t xml:space="preserve">Мероприятие 1:                                                                  Участие обучающихся муниципальных образовательных организаций в районных,  зональных, областных,   всероссийских, международных фестивалях, молодежно-патриотических акциях, слетах, соревнованиях, профильных сменах, сборах. </t>
  </si>
  <si>
    <t>3.2.</t>
  </si>
  <si>
    <t xml:space="preserve">Мероприятие 2:                                                                      Реализация мер, направленных на совершенствование образовательного процесса в образовательных организациях дополнительного  образования спортивной направленности, 
участие в учебно-тренировочных сборах. 
</t>
  </si>
  <si>
    <t>4.</t>
  </si>
  <si>
    <t>4.1.</t>
  </si>
  <si>
    <t>Мероприятие 1:                                                            Проведение капитального  ремонта  образовательных организаций дополнительного образования.</t>
  </si>
  <si>
    <t>5.</t>
  </si>
  <si>
    <t>5.1.</t>
  </si>
  <si>
    <t xml:space="preserve">Мероприятие 1:                                                                     Реализация мер, направленных на  духовно-нравственное воспитание детей: 
организация и проведение мероприятий в рамках Рождественских образовательных чтений, организация и проведение мероприятий в рамках Пасхального фестиваля,
участие в праздновании Дня славянской письменности и культуры,
организация и проведение Православного фестиваля в д. Рожново и проведение иных мероприятий и конкурсов.
</t>
  </si>
  <si>
    <t>6.</t>
  </si>
  <si>
    <t>6.1.</t>
  </si>
  <si>
    <t xml:space="preserve">Мероприятие 1:                                                                Проведение массовых мероприятий с детьми по пропаганде правил безопасного поведения на дорогах и улицах, в том числе Московского областного слёта юных инспекторов движения «Безопасное колесо», фестиваля «Марафон творческих программ по пропаганде безопасного поведения детей на дорогах», смотра-конкурса среди общеобразовательных организаций и организаций дополнительного образования на лучшую организацию работы по профилактике детского дорожно-транспортного травматизма
</t>
  </si>
  <si>
    <t>7.</t>
  </si>
  <si>
    <t>7.1.</t>
  </si>
  <si>
    <t>7.2.</t>
  </si>
  <si>
    <t>Мероприятие 1:                                                                    Выплата именных премий Главы городского округа Зарайск руководящим и педагогическим работникам образовательных организаций, внесшим выдающийся вклад в развитие образование</t>
  </si>
  <si>
    <t>Мероприятие 2:                                                                    Районный праздник "День учителя", "Воспитатель года", праздник ветеранов педагогического труда, конференция педагогической общественности, организация и проведения "Последнего звонка", "Бала медалистов" и иных мероприятий</t>
  </si>
  <si>
    <t xml:space="preserve">Паспорт подпрограммы III «Дополнительное образование, воспитание и психолого-социальное сопровождение детей»
</t>
  </si>
  <si>
    <t xml:space="preserve"> Перечень мероприятий подпрограммы III " Дополнительное образование, воспитание и психолого-социальное сопровождение детей"
Перечень мероприятий подпрограммы III " Дополнительное образование, воспитание и психолого-социальное сопровождение детей" указан в приложении №1 к подпрограмме III.
</t>
  </si>
  <si>
    <t xml:space="preserve">Перечень мероприятий подпрограммы III «Дополнительное образование, воспитание и психолого-социальное сопровождение детей» 
</t>
  </si>
  <si>
    <t>1.5.</t>
  </si>
  <si>
    <t>Мероприятие 5.                                                                       Закупка  оборудования для общеобразовательных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</si>
  <si>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Обновление содержания и технологий дополнительного образования</t>
  </si>
  <si>
    <t>проведен  капитальный ремонт в  образовательных организациях дополнительного образования в 2018 году в двух учреждениях,                 в 2022 году  в одном учреждении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</si>
</sst>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/>
    <xf numFmtId="0" fontId="2" fillId="0" borderId="8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71" workbookViewId="0">
      <selection activeCell="F79" sqref="F79"/>
    </sheetView>
  </sheetViews>
  <sheetFormatPr defaultRowHeight="15" x14ac:dyDescent="0.25"/>
  <cols>
    <col min="1" max="1" width="6.140625" style="2" customWidth="1"/>
    <col min="2" max="2" width="41.5703125" style="2" customWidth="1"/>
    <col min="3" max="3" width="11.85546875" style="2" customWidth="1"/>
    <col min="4" max="4" width="11.42578125" style="7" customWidth="1"/>
    <col min="5" max="5" width="9.5703125" style="2" customWidth="1"/>
    <col min="6" max="6" width="9.28515625" style="2" customWidth="1"/>
    <col min="7" max="11" width="9.140625" style="2"/>
    <col min="12" max="12" width="9.140625" style="2" hidden="1" customWidth="1"/>
    <col min="13" max="13" width="11.28515625" style="2" customWidth="1"/>
    <col min="14" max="14" width="26.85546875" style="2" customWidth="1"/>
  </cols>
  <sheetData>
    <row r="1" spans="1:14" ht="53.25" customHeight="1" x14ac:dyDescent="0.25">
      <c r="H1" s="100" t="s">
        <v>69</v>
      </c>
      <c r="I1" s="100"/>
      <c r="J1" s="100"/>
      <c r="K1" s="100"/>
      <c r="L1" s="100"/>
      <c r="M1" s="100"/>
      <c r="N1" s="100"/>
    </row>
    <row r="2" spans="1:14" ht="39.75" customHeight="1" x14ac:dyDescent="0.25">
      <c r="A2" s="101" t="s">
        <v>106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" customHeight="1" x14ac:dyDescent="0.25">
      <c r="A3" s="49"/>
      <c r="B3" s="49" t="s">
        <v>0</v>
      </c>
      <c r="C3" s="49" t="s">
        <v>2</v>
      </c>
      <c r="D3" s="63" t="s">
        <v>1</v>
      </c>
      <c r="E3" s="49" t="s">
        <v>3</v>
      </c>
      <c r="F3" s="49" t="s">
        <v>4</v>
      </c>
      <c r="G3" s="53" t="s">
        <v>5</v>
      </c>
      <c r="H3" s="54"/>
      <c r="I3" s="54"/>
      <c r="J3" s="54"/>
      <c r="K3" s="55"/>
      <c r="L3" s="49">
        <v>2019</v>
      </c>
      <c r="M3" s="49" t="s">
        <v>6</v>
      </c>
      <c r="N3" s="49" t="s">
        <v>7</v>
      </c>
    </row>
    <row r="4" spans="1:14" ht="101.25" customHeight="1" x14ac:dyDescent="0.25">
      <c r="A4" s="48"/>
      <c r="B4" s="48"/>
      <c r="C4" s="48"/>
      <c r="D4" s="65"/>
      <c r="E4" s="48"/>
      <c r="F4" s="48"/>
      <c r="G4" s="1">
        <v>2018</v>
      </c>
      <c r="H4" s="1">
        <v>2019</v>
      </c>
      <c r="I4" s="1">
        <v>2020</v>
      </c>
      <c r="J4" s="1">
        <v>2021</v>
      </c>
      <c r="K4" s="1">
        <v>2022</v>
      </c>
      <c r="L4" s="48"/>
      <c r="M4" s="48"/>
      <c r="N4" s="48"/>
    </row>
    <row r="5" spans="1:14" x14ac:dyDescent="0.25">
      <c r="A5" s="1">
        <v>1</v>
      </c>
      <c r="B5" s="1">
        <v>2</v>
      </c>
      <c r="C5" s="1">
        <v>5</v>
      </c>
      <c r="D5" s="6">
        <v>4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2"/>
      <c r="M5" s="1">
        <v>13</v>
      </c>
      <c r="N5" s="1">
        <v>14</v>
      </c>
    </row>
    <row r="6" spans="1:14" s="22" customFormat="1" ht="18.75" customHeight="1" x14ac:dyDescent="0.25">
      <c r="A6" s="37"/>
      <c r="B6" s="50" t="s">
        <v>41</v>
      </c>
      <c r="C6" s="50" t="s">
        <v>49</v>
      </c>
      <c r="D6" s="38" t="s">
        <v>8</v>
      </c>
      <c r="E6" s="39">
        <f>E7+E8</f>
        <v>87891</v>
      </c>
      <c r="F6" s="39">
        <f t="shared" ref="F6:L6" si="0">F7+F8</f>
        <v>516418</v>
      </c>
      <c r="G6" s="39">
        <f t="shared" si="0"/>
        <v>100021</v>
      </c>
      <c r="H6" s="39">
        <f t="shared" si="0"/>
        <v>104055</v>
      </c>
      <c r="I6" s="39">
        <f t="shared" si="0"/>
        <v>104055</v>
      </c>
      <c r="J6" s="39">
        <f t="shared" si="0"/>
        <v>104055</v>
      </c>
      <c r="K6" s="39">
        <f t="shared" si="0"/>
        <v>104232</v>
      </c>
      <c r="L6" s="39">
        <f t="shared" si="0"/>
        <v>0</v>
      </c>
      <c r="M6" s="37"/>
      <c r="N6" s="37"/>
    </row>
    <row r="7" spans="1:14" s="22" customFormat="1" ht="48" customHeight="1" x14ac:dyDescent="0.25">
      <c r="A7" s="37">
        <v>1</v>
      </c>
      <c r="B7" s="62"/>
      <c r="C7" s="51"/>
      <c r="D7" s="38" t="s">
        <v>9</v>
      </c>
      <c r="E7" s="39">
        <f>E10+E13+E16+E19+E22</f>
        <v>0</v>
      </c>
      <c r="F7" s="39">
        <f t="shared" ref="F7:L7" si="1">F10+F13+F16+F19+F22</f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7"/>
      <c r="N7" s="37"/>
    </row>
    <row r="8" spans="1:14" s="22" customFormat="1" ht="54" customHeight="1" x14ac:dyDescent="0.25">
      <c r="A8" s="37"/>
      <c r="B8" s="52"/>
      <c r="C8" s="52"/>
      <c r="D8" s="38" t="s">
        <v>48</v>
      </c>
      <c r="E8" s="39">
        <f>E11+E14+E17+E20+E23</f>
        <v>87891</v>
      </c>
      <c r="F8" s="39">
        <f>F11+F14+F17+F20+F23+F26</f>
        <v>516418</v>
      </c>
      <c r="G8" s="39">
        <f t="shared" ref="G8:K8" si="2">G11+G14+G17+G20+G23+G26</f>
        <v>100021</v>
      </c>
      <c r="H8" s="39">
        <f t="shared" si="2"/>
        <v>104055</v>
      </c>
      <c r="I8" s="39">
        <f t="shared" si="2"/>
        <v>104055</v>
      </c>
      <c r="J8" s="39">
        <f t="shared" si="2"/>
        <v>104055</v>
      </c>
      <c r="K8" s="39">
        <f t="shared" si="2"/>
        <v>104232</v>
      </c>
      <c r="L8" s="39">
        <f t="shared" ref="L8" si="3">L11+L14+L17+L20+L23</f>
        <v>0</v>
      </c>
      <c r="M8" s="37"/>
      <c r="N8" s="37"/>
    </row>
    <row r="9" spans="1:14" ht="30" customHeight="1" x14ac:dyDescent="0.25">
      <c r="A9" s="49" t="s">
        <v>28</v>
      </c>
      <c r="B9" s="63" t="s">
        <v>74</v>
      </c>
      <c r="C9" s="49" t="s">
        <v>46</v>
      </c>
      <c r="D9" s="17" t="s">
        <v>8</v>
      </c>
      <c r="E9" s="1">
        <f>E10+E11</f>
        <v>20</v>
      </c>
      <c r="F9" s="1">
        <f t="shared" ref="F9:L9" si="4">F10+F11</f>
        <v>79</v>
      </c>
      <c r="G9" s="1">
        <f t="shared" si="4"/>
        <v>19</v>
      </c>
      <c r="H9" s="1">
        <f t="shared" si="4"/>
        <v>20</v>
      </c>
      <c r="I9" s="1">
        <f t="shared" si="4"/>
        <v>20</v>
      </c>
      <c r="J9" s="1">
        <f t="shared" si="4"/>
        <v>20</v>
      </c>
      <c r="K9" s="1">
        <f t="shared" si="4"/>
        <v>0</v>
      </c>
      <c r="L9" s="12">
        <f t="shared" si="4"/>
        <v>0</v>
      </c>
      <c r="M9" s="49" t="s">
        <v>47</v>
      </c>
      <c r="N9" s="49" t="s">
        <v>59</v>
      </c>
    </row>
    <row r="10" spans="1:14" ht="54" customHeight="1" x14ac:dyDescent="0.25">
      <c r="A10" s="47"/>
      <c r="B10" s="64"/>
      <c r="C10" s="47"/>
      <c r="D10" s="17" t="s">
        <v>9</v>
      </c>
      <c r="E10" s="1">
        <v>0</v>
      </c>
      <c r="F10" s="1">
        <f>G10+H10+I10+J10+K10</f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2">
        <v>0</v>
      </c>
      <c r="M10" s="47"/>
      <c r="N10" s="47"/>
    </row>
    <row r="11" spans="1:14" ht="42.75" customHeight="1" x14ac:dyDescent="0.25">
      <c r="A11" s="48"/>
      <c r="B11" s="65"/>
      <c r="C11" s="48"/>
      <c r="D11" s="17" t="s">
        <v>48</v>
      </c>
      <c r="E11" s="1">
        <v>20</v>
      </c>
      <c r="F11" s="1">
        <f>G11+H11+I11+J11+K11</f>
        <v>79</v>
      </c>
      <c r="G11" s="1">
        <v>19</v>
      </c>
      <c r="H11" s="1">
        <v>20</v>
      </c>
      <c r="I11" s="1">
        <v>20</v>
      </c>
      <c r="J11" s="1">
        <v>20</v>
      </c>
      <c r="K11" s="1">
        <v>0</v>
      </c>
      <c r="L11" s="12">
        <v>0</v>
      </c>
      <c r="M11" s="48"/>
      <c r="N11" s="48"/>
    </row>
    <row r="12" spans="1:14" ht="18" customHeight="1" x14ac:dyDescent="0.25">
      <c r="A12" s="66" t="s">
        <v>30</v>
      </c>
      <c r="B12" s="49" t="s">
        <v>75</v>
      </c>
      <c r="C12" s="59" t="s">
        <v>50</v>
      </c>
      <c r="D12" s="18" t="s">
        <v>8</v>
      </c>
      <c r="E12" s="3">
        <f>E13+E14</f>
        <v>87796</v>
      </c>
      <c r="F12" s="3">
        <f t="shared" ref="F12:L12" si="5">F13+F14</f>
        <v>515837</v>
      </c>
      <c r="G12" s="3">
        <f t="shared" si="5"/>
        <v>99709</v>
      </c>
      <c r="H12" s="3">
        <f t="shared" si="5"/>
        <v>104032</v>
      </c>
      <c r="I12" s="3">
        <f t="shared" si="5"/>
        <v>104032</v>
      </c>
      <c r="J12" s="3">
        <f t="shared" si="5"/>
        <v>104032</v>
      </c>
      <c r="K12" s="3">
        <f t="shared" si="5"/>
        <v>104032</v>
      </c>
      <c r="L12" s="3">
        <f t="shared" si="5"/>
        <v>0</v>
      </c>
      <c r="M12" s="59" t="s">
        <v>11</v>
      </c>
      <c r="N12" s="59" t="s">
        <v>24</v>
      </c>
    </row>
    <row r="13" spans="1:14" ht="40.5" customHeight="1" x14ac:dyDescent="0.25">
      <c r="A13" s="67"/>
      <c r="B13" s="47"/>
      <c r="C13" s="60"/>
      <c r="D13" s="18" t="s">
        <v>9</v>
      </c>
      <c r="E13" s="3">
        <v>0</v>
      </c>
      <c r="F13" s="4">
        <f t="shared" ref="F13" si="6">G13+H13+I13+J13+K13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69"/>
      <c r="N13" s="60"/>
    </row>
    <row r="14" spans="1:14" ht="51.75" customHeight="1" x14ac:dyDescent="0.25">
      <c r="A14" s="68"/>
      <c r="B14" s="48"/>
      <c r="C14" s="61"/>
      <c r="D14" s="18" t="s">
        <v>48</v>
      </c>
      <c r="E14" s="3">
        <v>87796</v>
      </c>
      <c r="F14" s="4">
        <f>G14+H14+I14+J14+K14</f>
        <v>515837</v>
      </c>
      <c r="G14" s="3">
        <v>99709</v>
      </c>
      <c r="H14" s="3">
        <v>104032</v>
      </c>
      <c r="I14" s="3">
        <v>104032</v>
      </c>
      <c r="J14" s="3">
        <v>104032</v>
      </c>
      <c r="K14" s="3">
        <v>104032</v>
      </c>
      <c r="L14" s="3">
        <v>0</v>
      </c>
      <c r="M14" s="61"/>
      <c r="N14" s="61"/>
    </row>
    <row r="15" spans="1:14" s="5" customFormat="1" ht="12" hidden="1" customHeight="1" x14ac:dyDescent="0.25">
      <c r="A15" s="66"/>
      <c r="B15" s="49"/>
      <c r="C15" s="59"/>
      <c r="D15" s="18"/>
      <c r="E15" s="3"/>
      <c r="F15" s="3"/>
      <c r="G15" s="3"/>
      <c r="H15" s="3"/>
      <c r="I15" s="3"/>
      <c r="J15" s="3"/>
      <c r="K15" s="3"/>
      <c r="L15" s="3"/>
      <c r="M15" s="59"/>
      <c r="N15" s="59"/>
    </row>
    <row r="16" spans="1:14" s="5" customFormat="1" ht="45" hidden="1" customHeight="1" x14ac:dyDescent="0.25">
      <c r="A16" s="80"/>
      <c r="B16" s="47"/>
      <c r="C16" s="60"/>
      <c r="D16" s="18"/>
      <c r="E16" s="3"/>
      <c r="F16" s="4"/>
      <c r="G16" s="3"/>
      <c r="H16" s="3"/>
      <c r="I16" s="3"/>
      <c r="J16" s="3"/>
      <c r="K16" s="3"/>
      <c r="L16" s="3"/>
      <c r="M16" s="69"/>
      <c r="N16" s="98"/>
    </row>
    <row r="17" spans="1:14" s="5" customFormat="1" ht="54" hidden="1" customHeight="1" x14ac:dyDescent="0.25">
      <c r="A17" s="81"/>
      <c r="B17" s="48"/>
      <c r="C17" s="61"/>
      <c r="D17" s="18"/>
      <c r="E17" s="3"/>
      <c r="F17" s="4"/>
      <c r="G17" s="3"/>
      <c r="H17" s="3"/>
      <c r="I17" s="3"/>
      <c r="J17" s="3"/>
      <c r="K17" s="3"/>
      <c r="L17" s="3"/>
      <c r="M17" s="117"/>
      <c r="N17" s="99"/>
    </row>
    <row r="18" spans="1:14" ht="22.5" customHeight="1" x14ac:dyDescent="0.25">
      <c r="A18" s="82" t="s">
        <v>34</v>
      </c>
      <c r="B18" s="49" t="s">
        <v>76</v>
      </c>
      <c r="C18" s="49" t="s">
        <v>51</v>
      </c>
      <c r="D18" s="17" t="s">
        <v>8</v>
      </c>
      <c r="E18" s="4">
        <f>E19+E20</f>
        <v>50</v>
      </c>
      <c r="F18" s="4">
        <f t="shared" ref="F18:L18" si="7">F19+F20</f>
        <v>493</v>
      </c>
      <c r="G18" s="4">
        <f t="shared" si="7"/>
        <v>293</v>
      </c>
      <c r="H18" s="4">
        <f t="shared" si="7"/>
        <v>0</v>
      </c>
      <c r="I18" s="4">
        <f t="shared" si="7"/>
        <v>0</v>
      </c>
      <c r="J18" s="4">
        <f t="shared" si="7"/>
        <v>0</v>
      </c>
      <c r="K18" s="4">
        <f t="shared" si="7"/>
        <v>200</v>
      </c>
      <c r="L18" s="4">
        <f t="shared" si="7"/>
        <v>0</v>
      </c>
      <c r="M18" s="70" t="s">
        <v>11</v>
      </c>
      <c r="N18" s="49" t="s">
        <v>70</v>
      </c>
    </row>
    <row r="19" spans="1:14" ht="41.25" customHeight="1" x14ac:dyDescent="0.25">
      <c r="A19" s="83"/>
      <c r="B19" s="47"/>
      <c r="C19" s="47"/>
      <c r="D19" s="17" t="s">
        <v>9</v>
      </c>
      <c r="E19" s="4">
        <v>0</v>
      </c>
      <c r="F19" s="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5">
        <v>0</v>
      </c>
      <c r="M19" s="71"/>
      <c r="N19" s="47"/>
    </row>
    <row r="20" spans="1:14" ht="45.75" customHeight="1" x14ac:dyDescent="0.25">
      <c r="A20" s="84"/>
      <c r="B20" s="48"/>
      <c r="C20" s="48"/>
      <c r="D20" s="17" t="s">
        <v>48</v>
      </c>
      <c r="E20" s="4">
        <v>50</v>
      </c>
      <c r="F20" s="15">
        <v>493</v>
      </c>
      <c r="G20" s="4">
        <v>293</v>
      </c>
      <c r="H20" s="4">
        <v>0</v>
      </c>
      <c r="I20" s="4">
        <v>0</v>
      </c>
      <c r="J20" s="4">
        <v>0</v>
      </c>
      <c r="K20" s="4">
        <v>200</v>
      </c>
      <c r="L20" s="4">
        <v>0</v>
      </c>
      <c r="M20" s="72"/>
      <c r="N20" s="48"/>
    </row>
    <row r="21" spans="1:14" ht="22.5" customHeight="1" x14ac:dyDescent="0.25">
      <c r="A21" s="82" t="s">
        <v>35</v>
      </c>
      <c r="B21" s="49" t="s">
        <v>77</v>
      </c>
      <c r="C21" s="49" t="s">
        <v>46</v>
      </c>
      <c r="D21" s="17" t="s">
        <v>8</v>
      </c>
      <c r="E21" s="14">
        <f>E22+E23</f>
        <v>25</v>
      </c>
      <c r="F21" s="14">
        <f t="shared" ref="F21:L21" si="8">F22+F23</f>
        <v>9</v>
      </c>
      <c r="G21" s="14">
        <f t="shared" si="8"/>
        <v>0</v>
      </c>
      <c r="H21" s="14">
        <f t="shared" si="8"/>
        <v>3</v>
      </c>
      <c r="I21" s="14">
        <f t="shared" si="8"/>
        <v>3</v>
      </c>
      <c r="J21" s="14">
        <f t="shared" si="8"/>
        <v>3</v>
      </c>
      <c r="K21" s="14">
        <f t="shared" si="8"/>
        <v>0</v>
      </c>
      <c r="L21" s="14">
        <f t="shared" si="8"/>
        <v>0</v>
      </c>
      <c r="M21" s="49" t="s">
        <v>36</v>
      </c>
      <c r="N21" s="49" t="s">
        <v>25</v>
      </c>
    </row>
    <row r="22" spans="1:14" ht="46.5" customHeight="1" x14ac:dyDescent="0.25">
      <c r="A22" s="80"/>
      <c r="B22" s="47"/>
      <c r="C22" s="47"/>
      <c r="D22" s="17" t="s">
        <v>9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2">
        <v>0</v>
      </c>
      <c r="M22" s="47"/>
      <c r="N22" s="47"/>
    </row>
    <row r="23" spans="1:14" ht="42.75" customHeight="1" x14ac:dyDescent="0.25">
      <c r="A23" s="81"/>
      <c r="B23" s="48"/>
      <c r="C23" s="48"/>
      <c r="D23" s="17" t="s">
        <v>48</v>
      </c>
      <c r="E23" s="1">
        <v>25</v>
      </c>
      <c r="F23" s="4">
        <f>G23+H23+I23+J23+K23</f>
        <v>9</v>
      </c>
      <c r="G23" s="1">
        <v>0</v>
      </c>
      <c r="H23" s="1">
        <v>3</v>
      </c>
      <c r="I23" s="1">
        <v>3</v>
      </c>
      <c r="J23" s="1">
        <v>3</v>
      </c>
      <c r="K23" s="1">
        <v>0</v>
      </c>
      <c r="L23" s="11">
        <v>0</v>
      </c>
      <c r="M23" s="48"/>
      <c r="N23" s="48"/>
    </row>
    <row r="24" spans="1:14" ht="42.75" customHeight="1" x14ac:dyDescent="0.25">
      <c r="A24" s="79" t="s">
        <v>107</v>
      </c>
      <c r="B24" s="49" t="s">
        <v>108</v>
      </c>
      <c r="C24" s="49" t="s">
        <v>46</v>
      </c>
      <c r="D24" s="17" t="s">
        <v>8</v>
      </c>
      <c r="E24" s="16">
        <v>0</v>
      </c>
      <c r="F24" s="16">
        <f>F25+F26</f>
        <v>0</v>
      </c>
      <c r="G24" s="16">
        <f t="shared" ref="G24:K24" si="9">G25+G26</f>
        <v>0</v>
      </c>
      <c r="H24" s="16">
        <f t="shared" si="9"/>
        <v>0</v>
      </c>
      <c r="I24" s="16">
        <f t="shared" si="9"/>
        <v>0</v>
      </c>
      <c r="J24" s="16">
        <f t="shared" si="9"/>
        <v>0</v>
      </c>
      <c r="K24" s="16">
        <f t="shared" si="9"/>
        <v>0</v>
      </c>
      <c r="L24" s="45"/>
      <c r="M24" s="49" t="s">
        <v>11</v>
      </c>
      <c r="N24" s="49" t="s">
        <v>109</v>
      </c>
    </row>
    <row r="25" spans="1:14" ht="42.75" customHeight="1" x14ac:dyDescent="0.25">
      <c r="A25" s="80"/>
      <c r="B25" s="47"/>
      <c r="C25" s="47"/>
      <c r="D25" s="17" t="s">
        <v>9</v>
      </c>
      <c r="E25" s="16">
        <v>0</v>
      </c>
      <c r="F25" s="16">
        <f>G25+H25+I25+J25+K25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45"/>
      <c r="M25" s="47"/>
      <c r="N25" s="47"/>
    </row>
    <row r="26" spans="1:14" ht="42.75" customHeight="1" x14ac:dyDescent="0.25">
      <c r="A26" s="81"/>
      <c r="B26" s="48"/>
      <c r="C26" s="48"/>
      <c r="D26" s="17" t="s">
        <v>48</v>
      </c>
      <c r="E26" s="16">
        <v>0</v>
      </c>
      <c r="F26" s="16">
        <f>G26+H26+I26+J26+K26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45"/>
      <c r="M26" s="48"/>
      <c r="N26" s="48"/>
    </row>
    <row r="27" spans="1:14" s="25" customFormat="1" ht="24.75" customHeight="1" x14ac:dyDescent="0.25">
      <c r="A27" s="73" t="s">
        <v>78</v>
      </c>
      <c r="B27" s="76" t="s">
        <v>32</v>
      </c>
      <c r="C27" s="76" t="s">
        <v>46</v>
      </c>
      <c r="D27" s="38" t="s">
        <v>8</v>
      </c>
      <c r="E27" s="40">
        <f>E28+E29</f>
        <v>105</v>
      </c>
      <c r="F27" s="40">
        <f t="shared" ref="F27:L27" si="10">F28+F29</f>
        <v>490</v>
      </c>
      <c r="G27" s="40">
        <f t="shared" si="10"/>
        <v>120</v>
      </c>
      <c r="H27" s="40">
        <f t="shared" si="10"/>
        <v>105</v>
      </c>
      <c r="I27" s="40">
        <f t="shared" si="10"/>
        <v>105</v>
      </c>
      <c r="J27" s="40">
        <f t="shared" si="10"/>
        <v>105</v>
      </c>
      <c r="K27" s="40">
        <f t="shared" si="10"/>
        <v>55</v>
      </c>
      <c r="L27" s="40">
        <f t="shared" si="10"/>
        <v>0</v>
      </c>
      <c r="M27" s="76" t="s">
        <v>11</v>
      </c>
      <c r="N27" s="76" t="s">
        <v>12</v>
      </c>
    </row>
    <row r="28" spans="1:14" s="25" customFormat="1" ht="45" customHeight="1" x14ac:dyDescent="0.25">
      <c r="A28" s="74"/>
      <c r="B28" s="77"/>
      <c r="C28" s="77"/>
      <c r="D28" s="38" t="s">
        <v>9</v>
      </c>
      <c r="E28" s="40">
        <f>E32+E36+E39</f>
        <v>0</v>
      </c>
      <c r="F28" s="40">
        <f t="shared" ref="F28:L28" si="11">F32+F36+F39</f>
        <v>0</v>
      </c>
      <c r="G28" s="40">
        <f t="shared" si="11"/>
        <v>0</v>
      </c>
      <c r="H28" s="40">
        <f t="shared" si="11"/>
        <v>0</v>
      </c>
      <c r="I28" s="40">
        <f t="shared" si="11"/>
        <v>0</v>
      </c>
      <c r="J28" s="40">
        <f t="shared" si="11"/>
        <v>0</v>
      </c>
      <c r="K28" s="40">
        <f t="shared" si="11"/>
        <v>0</v>
      </c>
      <c r="L28" s="40">
        <f t="shared" si="11"/>
        <v>0</v>
      </c>
      <c r="M28" s="77"/>
      <c r="N28" s="77"/>
    </row>
    <row r="29" spans="1:14" s="25" customFormat="1" ht="60.75" customHeight="1" x14ac:dyDescent="0.25">
      <c r="A29" s="75"/>
      <c r="B29" s="78"/>
      <c r="C29" s="78"/>
      <c r="D29" s="38" t="s">
        <v>48</v>
      </c>
      <c r="E29" s="40">
        <f>E33+E37+E40</f>
        <v>105</v>
      </c>
      <c r="F29" s="40">
        <f t="shared" ref="F29:L29" si="12">F33+F37+F40</f>
        <v>490</v>
      </c>
      <c r="G29" s="40">
        <f t="shared" si="12"/>
        <v>120</v>
      </c>
      <c r="H29" s="40">
        <f t="shared" si="12"/>
        <v>105</v>
      </c>
      <c r="I29" s="40">
        <f t="shared" si="12"/>
        <v>105</v>
      </c>
      <c r="J29" s="40">
        <f t="shared" si="12"/>
        <v>105</v>
      </c>
      <c r="K29" s="40">
        <f t="shared" si="12"/>
        <v>55</v>
      </c>
      <c r="L29" s="40">
        <f t="shared" si="12"/>
        <v>0</v>
      </c>
      <c r="M29" s="78"/>
      <c r="N29" s="78"/>
    </row>
    <row r="30" spans="1:14" ht="60.75" hidden="1" customHeight="1" x14ac:dyDescent="0.25">
      <c r="A30" s="3"/>
      <c r="B30" s="3"/>
      <c r="C30" s="3"/>
      <c r="D30" s="18"/>
      <c r="E30" s="56"/>
      <c r="F30" s="57"/>
      <c r="G30" s="57"/>
      <c r="H30" s="57"/>
      <c r="I30" s="57"/>
      <c r="J30" s="57"/>
      <c r="K30" s="58"/>
      <c r="L30" s="3"/>
      <c r="M30" s="3"/>
      <c r="N30" s="3"/>
    </row>
    <row r="31" spans="1:14" ht="51.75" hidden="1" customHeight="1" x14ac:dyDescent="0.25">
      <c r="A31" s="90"/>
      <c r="B31" s="59"/>
      <c r="C31" s="49"/>
      <c r="D31" s="17"/>
      <c r="E31" s="15"/>
      <c r="F31" s="15"/>
      <c r="G31" s="15"/>
      <c r="H31" s="15"/>
      <c r="I31" s="15"/>
      <c r="J31" s="15"/>
      <c r="K31" s="15"/>
      <c r="L31" s="15"/>
      <c r="M31" s="49"/>
      <c r="N31" s="49"/>
    </row>
    <row r="32" spans="1:14" ht="58.5" hidden="1" customHeight="1" x14ac:dyDescent="0.25">
      <c r="A32" s="60"/>
      <c r="B32" s="60"/>
      <c r="C32" s="47"/>
      <c r="D32" s="17"/>
      <c r="E32" s="15"/>
      <c r="F32" s="15"/>
      <c r="G32" s="15"/>
      <c r="H32" s="15"/>
      <c r="I32" s="15"/>
      <c r="J32" s="15"/>
      <c r="K32" s="15"/>
      <c r="L32" s="13"/>
      <c r="M32" s="47"/>
      <c r="N32" s="47"/>
    </row>
    <row r="33" spans="1:14" ht="68.25" hidden="1" customHeight="1" x14ac:dyDescent="0.25">
      <c r="A33" s="61"/>
      <c r="B33" s="61"/>
      <c r="C33" s="48"/>
      <c r="D33" s="17"/>
      <c r="E33" s="15"/>
      <c r="F33" s="15"/>
      <c r="G33" s="15"/>
      <c r="H33" s="15"/>
      <c r="I33" s="15"/>
      <c r="J33" s="15"/>
      <c r="K33" s="15"/>
      <c r="L33" s="14"/>
      <c r="M33" s="48"/>
      <c r="N33" s="48"/>
    </row>
    <row r="34" spans="1:14" ht="60.75" customHeight="1" x14ac:dyDescent="0.25">
      <c r="A34" s="36" t="s">
        <v>79</v>
      </c>
      <c r="B34" s="35" t="s">
        <v>80</v>
      </c>
      <c r="C34" s="19" t="s">
        <v>46</v>
      </c>
      <c r="D34" s="17"/>
      <c r="E34" s="53" t="s">
        <v>44</v>
      </c>
      <c r="F34" s="54"/>
      <c r="G34" s="54"/>
      <c r="H34" s="54"/>
      <c r="I34" s="54"/>
      <c r="J34" s="54"/>
      <c r="K34" s="55"/>
      <c r="L34" s="14"/>
      <c r="M34" s="3" t="s">
        <v>11</v>
      </c>
      <c r="N34" s="13" t="s">
        <v>31</v>
      </c>
    </row>
    <row r="35" spans="1:14" ht="60.75" customHeight="1" x14ac:dyDescent="0.25">
      <c r="A35" s="91" t="s">
        <v>81</v>
      </c>
      <c r="B35" s="94" t="s">
        <v>82</v>
      </c>
      <c r="C35" s="49" t="s">
        <v>46</v>
      </c>
      <c r="D35" s="18" t="s">
        <v>8</v>
      </c>
      <c r="E35" s="3">
        <f>E36+E37</f>
        <v>55</v>
      </c>
      <c r="F35" s="3">
        <f t="shared" ref="F35:L35" si="13">F36+F37</f>
        <v>275</v>
      </c>
      <c r="G35" s="3">
        <f t="shared" si="13"/>
        <v>55</v>
      </c>
      <c r="H35" s="3">
        <f t="shared" si="13"/>
        <v>55</v>
      </c>
      <c r="I35" s="3">
        <f t="shared" si="13"/>
        <v>55</v>
      </c>
      <c r="J35" s="3">
        <f t="shared" si="13"/>
        <v>55</v>
      </c>
      <c r="K35" s="3">
        <f t="shared" si="13"/>
        <v>55</v>
      </c>
      <c r="L35" s="3">
        <f t="shared" si="13"/>
        <v>0</v>
      </c>
      <c r="M35" s="59" t="s">
        <v>14</v>
      </c>
      <c r="N35" s="59" t="s">
        <v>15</v>
      </c>
    </row>
    <row r="36" spans="1:14" ht="60.75" customHeight="1" x14ac:dyDescent="0.25">
      <c r="A36" s="92"/>
      <c r="B36" s="95"/>
      <c r="C36" s="47"/>
      <c r="D36" s="18" t="s">
        <v>9</v>
      </c>
      <c r="E36" s="3">
        <v>0</v>
      </c>
      <c r="F36" s="15">
        <f t="shared" ref="F36:F37" si="14">G36+H36+I36+J36+K36</f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60"/>
      <c r="N36" s="60"/>
    </row>
    <row r="37" spans="1:14" ht="120" customHeight="1" x14ac:dyDescent="0.25">
      <c r="A37" s="93"/>
      <c r="B37" s="96"/>
      <c r="C37" s="48"/>
      <c r="D37" s="18" t="s">
        <v>48</v>
      </c>
      <c r="E37" s="3">
        <v>55</v>
      </c>
      <c r="F37" s="15">
        <f t="shared" si="14"/>
        <v>275</v>
      </c>
      <c r="G37" s="3">
        <v>55</v>
      </c>
      <c r="H37" s="3">
        <v>55</v>
      </c>
      <c r="I37" s="3">
        <v>55</v>
      </c>
      <c r="J37" s="3">
        <v>55</v>
      </c>
      <c r="K37" s="3">
        <v>55</v>
      </c>
      <c r="L37" s="3">
        <v>0</v>
      </c>
      <c r="M37" s="61"/>
      <c r="N37" s="61"/>
    </row>
    <row r="38" spans="1:14" ht="25.5" customHeight="1" x14ac:dyDescent="0.25">
      <c r="A38" s="90" t="s">
        <v>83</v>
      </c>
      <c r="B38" s="59" t="s">
        <v>84</v>
      </c>
      <c r="C38" s="49" t="s">
        <v>46</v>
      </c>
      <c r="D38" s="18" t="s">
        <v>8</v>
      </c>
      <c r="E38" s="3">
        <f>E39+E40</f>
        <v>50</v>
      </c>
      <c r="F38" s="3">
        <f t="shared" ref="F38:L38" si="15">F39+F40</f>
        <v>215</v>
      </c>
      <c r="G38" s="3">
        <f t="shared" si="15"/>
        <v>65</v>
      </c>
      <c r="H38" s="3">
        <f t="shared" si="15"/>
        <v>50</v>
      </c>
      <c r="I38" s="3">
        <f t="shared" si="15"/>
        <v>50</v>
      </c>
      <c r="J38" s="3">
        <f t="shared" si="15"/>
        <v>50</v>
      </c>
      <c r="K38" s="3">
        <f t="shared" si="15"/>
        <v>0</v>
      </c>
      <c r="L38" s="3">
        <f t="shared" si="15"/>
        <v>0</v>
      </c>
      <c r="M38" s="59" t="s">
        <v>11</v>
      </c>
      <c r="N38" s="59" t="s">
        <v>60</v>
      </c>
    </row>
    <row r="39" spans="1:14" ht="48.75" customHeight="1" x14ac:dyDescent="0.25">
      <c r="A39" s="60"/>
      <c r="B39" s="60"/>
      <c r="C39" s="47"/>
      <c r="D39" s="18" t="s">
        <v>9</v>
      </c>
      <c r="E39" s="3">
        <v>0</v>
      </c>
      <c r="F39" s="15">
        <f t="shared" ref="F39" si="16">G39+H39+I39+J39+K39</f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60"/>
      <c r="N39" s="60"/>
    </row>
    <row r="40" spans="1:14" ht="68.25" customHeight="1" x14ac:dyDescent="0.25">
      <c r="A40" s="61"/>
      <c r="B40" s="61"/>
      <c r="C40" s="48"/>
      <c r="D40" s="18" t="s">
        <v>48</v>
      </c>
      <c r="E40" s="3">
        <v>50</v>
      </c>
      <c r="F40" s="15">
        <v>215</v>
      </c>
      <c r="G40" s="3">
        <v>65</v>
      </c>
      <c r="H40" s="3">
        <v>50</v>
      </c>
      <c r="I40" s="3">
        <v>50</v>
      </c>
      <c r="J40" s="3">
        <v>50</v>
      </c>
      <c r="K40" s="3">
        <v>0</v>
      </c>
      <c r="L40" s="3">
        <v>0</v>
      </c>
      <c r="M40" s="61"/>
      <c r="N40" s="61"/>
    </row>
    <row r="41" spans="1:14" s="25" customFormat="1" ht="25.5" customHeight="1" x14ac:dyDescent="0.25">
      <c r="A41" s="37"/>
      <c r="B41" s="50" t="s">
        <v>37</v>
      </c>
      <c r="C41" s="50" t="s">
        <v>49</v>
      </c>
      <c r="D41" s="38" t="s">
        <v>8</v>
      </c>
      <c r="E41" s="39">
        <f>E42+E43</f>
        <v>67</v>
      </c>
      <c r="F41" s="39">
        <f t="shared" ref="F41:L41" si="17">F42+F43</f>
        <v>403</v>
      </c>
      <c r="G41" s="39">
        <f t="shared" si="17"/>
        <v>63</v>
      </c>
      <c r="H41" s="39">
        <f t="shared" si="17"/>
        <v>60</v>
      </c>
      <c r="I41" s="39">
        <f t="shared" si="17"/>
        <v>60</v>
      </c>
      <c r="J41" s="39">
        <f t="shared" si="17"/>
        <v>60</v>
      </c>
      <c r="K41" s="39">
        <f t="shared" si="17"/>
        <v>160</v>
      </c>
      <c r="L41" s="39">
        <f t="shared" si="17"/>
        <v>0</v>
      </c>
      <c r="M41" s="37"/>
      <c r="N41" s="37"/>
    </row>
    <row r="42" spans="1:14" s="25" customFormat="1" ht="49.5" customHeight="1" x14ac:dyDescent="0.25">
      <c r="A42" s="37" t="s">
        <v>85</v>
      </c>
      <c r="B42" s="62"/>
      <c r="C42" s="51"/>
      <c r="D42" s="38" t="s">
        <v>9</v>
      </c>
      <c r="E42" s="39">
        <f>E45+E48</f>
        <v>0</v>
      </c>
      <c r="F42" s="39">
        <f t="shared" ref="F42:L42" si="18">F45+F48</f>
        <v>0</v>
      </c>
      <c r="G42" s="39">
        <f t="shared" si="18"/>
        <v>0</v>
      </c>
      <c r="H42" s="39">
        <f t="shared" si="18"/>
        <v>0</v>
      </c>
      <c r="I42" s="39">
        <f t="shared" si="18"/>
        <v>0</v>
      </c>
      <c r="J42" s="39">
        <f t="shared" si="18"/>
        <v>0</v>
      </c>
      <c r="K42" s="39">
        <f t="shared" si="18"/>
        <v>0</v>
      </c>
      <c r="L42" s="39">
        <f t="shared" si="18"/>
        <v>0</v>
      </c>
      <c r="M42" s="37"/>
      <c r="N42" s="37"/>
    </row>
    <row r="43" spans="1:14" s="25" customFormat="1" ht="56.25" customHeight="1" x14ac:dyDescent="0.25">
      <c r="A43" s="37"/>
      <c r="B43" s="52"/>
      <c r="C43" s="52"/>
      <c r="D43" s="38" t="s">
        <v>48</v>
      </c>
      <c r="E43" s="39">
        <f>E46+E49</f>
        <v>67</v>
      </c>
      <c r="F43" s="39">
        <f t="shared" ref="F43:L43" si="19">F46+F49</f>
        <v>403</v>
      </c>
      <c r="G43" s="39">
        <f t="shared" si="19"/>
        <v>63</v>
      </c>
      <c r="H43" s="39">
        <f t="shared" si="19"/>
        <v>60</v>
      </c>
      <c r="I43" s="39">
        <f t="shared" si="19"/>
        <v>60</v>
      </c>
      <c r="J43" s="39">
        <f t="shared" si="19"/>
        <v>60</v>
      </c>
      <c r="K43" s="39">
        <f t="shared" si="19"/>
        <v>160</v>
      </c>
      <c r="L43" s="39">
        <f t="shared" si="19"/>
        <v>0</v>
      </c>
      <c r="M43" s="37"/>
      <c r="N43" s="37"/>
    </row>
    <row r="44" spans="1:14" ht="29.25" customHeight="1" x14ac:dyDescent="0.25">
      <c r="A44" s="46" t="s">
        <v>86</v>
      </c>
      <c r="B44" s="49" t="s">
        <v>87</v>
      </c>
      <c r="C44" s="49" t="s">
        <v>46</v>
      </c>
      <c r="D44" s="17" t="s">
        <v>8</v>
      </c>
      <c r="E44" s="15">
        <f>E45+E46</f>
        <v>67</v>
      </c>
      <c r="F44" s="15">
        <f t="shared" ref="F44:L44" si="20">F45+F46</f>
        <v>273</v>
      </c>
      <c r="G44" s="15">
        <f t="shared" si="20"/>
        <v>63</v>
      </c>
      <c r="H44" s="15">
        <f t="shared" si="20"/>
        <v>50</v>
      </c>
      <c r="I44" s="15">
        <f t="shared" si="20"/>
        <v>50</v>
      </c>
      <c r="J44" s="15">
        <f t="shared" si="20"/>
        <v>50</v>
      </c>
      <c r="K44" s="15">
        <f t="shared" si="20"/>
        <v>60</v>
      </c>
      <c r="L44" s="15">
        <f t="shared" si="20"/>
        <v>0</v>
      </c>
      <c r="M44" s="49" t="s">
        <v>11</v>
      </c>
      <c r="N44" s="49" t="s">
        <v>61</v>
      </c>
    </row>
    <row r="45" spans="1:14" ht="48.75" customHeight="1" x14ac:dyDescent="0.25">
      <c r="A45" s="47"/>
      <c r="B45" s="47"/>
      <c r="C45" s="47"/>
      <c r="D45" s="17" t="s">
        <v>9</v>
      </c>
      <c r="E45" s="15">
        <v>0</v>
      </c>
      <c r="F45" s="15">
        <f t="shared" ref="F45" si="21">G45+H45+I45+J45+K45</f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3">
        <v>0</v>
      </c>
      <c r="M45" s="47"/>
      <c r="N45" s="47"/>
    </row>
    <row r="46" spans="1:14" ht="60.75" customHeight="1" x14ac:dyDescent="0.25">
      <c r="A46" s="48"/>
      <c r="B46" s="48"/>
      <c r="C46" s="48"/>
      <c r="D46" s="17" t="s">
        <v>48</v>
      </c>
      <c r="E46" s="15">
        <v>67</v>
      </c>
      <c r="F46" s="15">
        <f>G46+H46+I46+J46+K46</f>
        <v>273</v>
      </c>
      <c r="G46" s="15">
        <v>63</v>
      </c>
      <c r="H46" s="15">
        <v>50</v>
      </c>
      <c r="I46" s="15">
        <v>50</v>
      </c>
      <c r="J46" s="15">
        <v>50</v>
      </c>
      <c r="K46" s="15">
        <v>60</v>
      </c>
      <c r="L46" s="14">
        <v>0</v>
      </c>
      <c r="M46" s="48"/>
      <c r="N46" s="48"/>
    </row>
    <row r="47" spans="1:14" ht="33" customHeight="1" x14ac:dyDescent="0.25">
      <c r="A47" s="97" t="s">
        <v>88</v>
      </c>
      <c r="B47" s="49" t="s">
        <v>89</v>
      </c>
      <c r="C47" s="49" t="s">
        <v>51</v>
      </c>
      <c r="D47" s="17" t="s">
        <v>8</v>
      </c>
      <c r="E47" s="15">
        <f>E48+E49</f>
        <v>0</v>
      </c>
      <c r="F47" s="15">
        <f t="shared" ref="F47:L47" si="22">F48+F49</f>
        <v>130</v>
      </c>
      <c r="G47" s="15">
        <f t="shared" si="22"/>
        <v>0</v>
      </c>
      <c r="H47" s="15">
        <f t="shared" si="22"/>
        <v>10</v>
      </c>
      <c r="I47" s="15">
        <f t="shared" si="22"/>
        <v>10</v>
      </c>
      <c r="J47" s="15">
        <f t="shared" si="22"/>
        <v>10</v>
      </c>
      <c r="K47" s="15">
        <f t="shared" si="22"/>
        <v>100</v>
      </c>
      <c r="L47" s="15">
        <f t="shared" si="22"/>
        <v>0</v>
      </c>
      <c r="M47" s="49" t="s">
        <v>11</v>
      </c>
      <c r="N47" s="49" t="s">
        <v>62</v>
      </c>
    </row>
    <row r="48" spans="1:14" ht="48" customHeight="1" x14ac:dyDescent="0.25">
      <c r="A48" s="98"/>
      <c r="B48" s="47"/>
      <c r="C48" s="47"/>
      <c r="D48" s="17" t="s">
        <v>9</v>
      </c>
      <c r="E48" s="15">
        <v>0</v>
      </c>
      <c r="F48" s="15">
        <f t="shared" ref="F48" si="23">G48+H48+I48+J48+K48</f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47"/>
      <c r="N48" s="47"/>
    </row>
    <row r="49" spans="1:14" ht="60.75" customHeight="1" x14ac:dyDescent="0.25">
      <c r="A49" s="99"/>
      <c r="B49" s="48"/>
      <c r="C49" s="48"/>
      <c r="D49" s="17" t="s">
        <v>48</v>
      </c>
      <c r="E49" s="15">
        <v>0</v>
      </c>
      <c r="F49" s="16">
        <f>G49+H49+I49+J49+K49</f>
        <v>130</v>
      </c>
      <c r="G49" s="15">
        <v>0</v>
      </c>
      <c r="H49" s="15">
        <v>10</v>
      </c>
      <c r="I49" s="15">
        <v>10</v>
      </c>
      <c r="J49" s="15">
        <v>10</v>
      </c>
      <c r="K49" s="15">
        <v>100</v>
      </c>
      <c r="L49" s="15">
        <v>0</v>
      </c>
      <c r="M49" s="48"/>
      <c r="N49" s="48"/>
    </row>
    <row r="50" spans="1:14" s="25" customFormat="1" ht="15" customHeight="1" x14ac:dyDescent="0.25">
      <c r="A50" s="76" t="s">
        <v>90</v>
      </c>
      <c r="B50" s="76" t="s">
        <v>33</v>
      </c>
      <c r="C50" s="76" t="s">
        <v>51</v>
      </c>
      <c r="D50" s="38" t="s">
        <v>8</v>
      </c>
      <c r="E50" s="40">
        <f>E51+E52</f>
        <v>1151</v>
      </c>
      <c r="F50" s="40">
        <f t="shared" ref="F50:L50" si="24">F51+F52</f>
        <v>2187</v>
      </c>
      <c r="G50" s="40">
        <f t="shared" si="24"/>
        <v>1187</v>
      </c>
      <c r="H50" s="40">
        <f t="shared" si="24"/>
        <v>0</v>
      </c>
      <c r="I50" s="40">
        <f t="shared" si="24"/>
        <v>0</v>
      </c>
      <c r="J50" s="40">
        <f t="shared" si="24"/>
        <v>0</v>
      </c>
      <c r="K50" s="40">
        <f t="shared" si="24"/>
        <v>1000</v>
      </c>
      <c r="L50" s="40">
        <f t="shared" si="24"/>
        <v>0</v>
      </c>
      <c r="M50" s="76" t="s">
        <v>27</v>
      </c>
      <c r="N50" s="76"/>
    </row>
    <row r="51" spans="1:14" s="25" customFormat="1" ht="53.25" customHeight="1" x14ac:dyDescent="0.25">
      <c r="A51" s="77"/>
      <c r="B51" s="77"/>
      <c r="C51" s="77"/>
      <c r="D51" s="38" t="s">
        <v>9</v>
      </c>
      <c r="E51" s="40">
        <f>E54</f>
        <v>0</v>
      </c>
      <c r="F51" s="40">
        <f t="shared" ref="F51:L51" si="25">F54</f>
        <v>0</v>
      </c>
      <c r="G51" s="40">
        <f t="shared" si="25"/>
        <v>0</v>
      </c>
      <c r="H51" s="40">
        <f t="shared" si="25"/>
        <v>0</v>
      </c>
      <c r="I51" s="40">
        <f t="shared" si="25"/>
        <v>0</v>
      </c>
      <c r="J51" s="40">
        <f t="shared" si="25"/>
        <v>0</v>
      </c>
      <c r="K51" s="40">
        <f t="shared" si="25"/>
        <v>0</v>
      </c>
      <c r="L51" s="40">
        <f t="shared" si="25"/>
        <v>0</v>
      </c>
      <c r="M51" s="77"/>
      <c r="N51" s="77"/>
    </row>
    <row r="52" spans="1:14" s="25" customFormat="1" ht="55.5" customHeight="1" x14ac:dyDescent="0.25">
      <c r="A52" s="77"/>
      <c r="B52" s="77"/>
      <c r="C52" s="77"/>
      <c r="D52" s="41" t="s">
        <v>48</v>
      </c>
      <c r="E52" s="40">
        <f>E55</f>
        <v>1151</v>
      </c>
      <c r="F52" s="40">
        <f t="shared" ref="F52:L52" si="26">F55</f>
        <v>2187</v>
      </c>
      <c r="G52" s="40">
        <f t="shared" si="26"/>
        <v>1187</v>
      </c>
      <c r="H52" s="40">
        <f t="shared" si="26"/>
        <v>0</v>
      </c>
      <c r="I52" s="40">
        <f t="shared" si="26"/>
        <v>0</v>
      </c>
      <c r="J52" s="40">
        <f t="shared" si="26"/>
        <v>0</v>
      </c>
      <c r="K52" s="40">
        <f t="shared" si="26"/>
        <v>1000</v>
      </c>
      <c r="L52" s="40">
        <f t="shared" si="26"/>
        <v>0</v>
      </c>
      <c r="M52" s="77"/>
      <c r="N52" s="77"/>
    </row>
    <row r="53" spans="1:14" s="25" customFormat="1" ht="30" customHeight="1" x14ac:dyDescent="0.25">
      <c r="A53" s="118" t="s">
        <v>91</v>
      </c>
      <c r="B53" s="85" t="s">
        <v>92</v>
      </c>
      <c r="C53" s="85" t="s">
        <v>46</v>
      </c>
      <c r="D53" s="27" t="s">
        <v>8</v>
      </c>
      <c r="E53" s="28">
        <f>E54+E55</f>
        <v>1151</v>
      </c>
      <c r="F53" s="28">
        <f>G53+K53</f>
        <v>2187</v>
      </c>
      <c r="G53" s="28">
        <f t="shared" ref="F53:L53" si="27">G54+G55</f>
        <v>1187</v>
      </c>
      <c r="H53" s="28">
        <f t="shared" si="27"/>
        <v>0</v>
      </c>
      <c r="I53" s="28">
        <f t="shared" si="27"/>
        <v>0</v>
      </c>
      <c r="J53" s="28">
        <f t="shared" si="27"/>
        <v>0</v>
      </c>
      <c r="K53" s="28">
        <f t="shared" si="27"/>
        <v>1000</v>
      </c>
      <c r="L53" s="28">
        <f t="shared" si="27"/>
        <v>0</v>
      </c>
      <c r="M53" s="85" t="s">
        <v>11</v>
      </c>
      <c r="N53" s="85" t="s">
        <v>110</v>
      </c>
    </row>
    <row r="54" spans="1:14" s="25" customFormat="1" ht="45.75" customHeight="1" x14ac:dyDescent="0.25">
      <c r="A54" s="86"/>
      <c r="B54" s="88"/>
      <c r="C54" s="88"/>
      <c r="D54" s="23" t="s">
        <v>9</v>
      </c>
      <c r="E54" s="28">
        <v>0</v>
      </c>
      <c r="F54" s="24">
        <f t="shared" ref="F54:F78" si="28">G54+H54+I54+J54+K54</f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86"/>
      <c r="N54" s="88"/>
    </row>
    <row r="55" spans="1:14" s="25" customFormat="1" ht="51" customHeight="1" x14ac:dyDescent="0.25">
      <c r="A55" s="87"/>
      <c r="B55" s="89"/>
      <c r="C55" s="88"/>
      <c r="D55" s="26" t="s">
        <v>48</v>
      </c>
      <c r="E55" s="28">
        <v>1151</v>
      </c>
      <c r="F55" s="24">
        <v>2187</v>
      </c>
      <c r="G55" s="28">
        <v>1187</v>
      </c>
      <c r="H55" s="28">
        <v>0</v>
      </c>
      <c r="I55" s="28">
        <v>0</v>
      </c>
      <c r="J55" s="28">
        <v>0</v>
      </c>
      <c r="K55" s="28">
        <v>1000</v>
      </c>
      <c r="L55" s="28">
        <v>0</v>
      </c>
      <c r="M55" s="87"/>
      <c r="N55" s="89"/>
    </row>
    <row r="56" spans="1:14" s="30" customFormat="1" ht="15" customHeight="1" x14ac:dyDescent="0.25">
      <c r="A56" s="102" t="s">
        <v>93</v>
      </c>
      <c r="B56" s="76" t="s">
        <v>52</v>
      </c>
      <c r="C56" s="76" t="s">
        <v>46</v>
      </c>
      <c r="D56" s="38" t="s">
        <v>8</v>
      </c>
      <c r="E56" s="40">
        <f>E57+E58</f>
        <v>60</v>
      </c>
      <c r="F56" s="40">
        <f>F57+F58</f>
        <v>319</v>
      </c>
      <c r="G56" s="40">
        <f t="shared" ref="G56:L56" si="29">G57+G58</f>
        <v>9</v>
      </c>
      <c r="H56" s="40">
        <f t="shared" si="29"/>
        <v>70</v>
      </c>
      <c r="I56" s="40">
        <f t="shared" si="29"/>
        <v>70</v>
      </c>
      <c r="J56" s="40">
        <f t="shared" si="29"/>
        <v>70</v>
      </c>
      <c r="K56" s="40">
        <f t="shared" si="29"/>
        <v>100</v>
      </c>
      <c r="L56" s="40">
        <f t="shared" si="29"/>
        <v>0</v>
      </c>
      <c r="M56" s="76" t="s">
        <v>13</v>
      </c>
      <c r="N56" s="42"/>
    </row>
    <row r="57" spans="1:14" s="30" customFormat="1" ht="24" customHeight="1" x14ac:dyDescent="0.25">
      <c r="A57" s="103"/>
      <c r="B57" s="105"/>
      <c r="C57" s="77"/>
      <c r="D57" s="38" t="s">
        <v>9</v>
      </c>
      <c r="E57" s="40">
        <f>E63</f>
        <v>0</v>
      </c>
      <c r="F57" s="40">
        <f t="shared" ref="F57:L57" si="30">F63</f>
        <v>0</v>
      </c>
      <c r="G57" s="40">
        <f t="shared" si="30"/>
        <v>0</v>
      </c>
      <c r="H57" s="40">
        <f t="shared" si="30"/>
        <v>0</v>
      </c>
      <c r="I57" s="40">
        <f t="shared" si="30"/>
        <v>0</v>
      </c>
      <c r="J57" s="40">
        <f t="shared" si="30"/>
        <v>0</v>
      </c>
      <c r="K57" s="40">
        <f t="shared" si="30"/>
        <v>0</v>
      </c>
      <c r="L57" s="40">
        <f t="shared" si="30"/>
        <v>0</v>
      </c>
      <c r="M57" s="77"/>
      <c r="N57" s="43"/>
    </row>
    <row r="58" spans="1:14" s="30" customFormat="1" ht="41.25" customHeight="1" x14ac:dyDescent="0.25">
      <c r="A58" s="104"/>
      <c r="B58" s="106"/>
      <c r="C58" s="78"/>
      <c r="D58" s="38" t="s">
        <v>53</v>
      </c>
      <c r="E58" s="40">
        <f>E64</f>
        <v>60</v>
      </c>
      <c r="F58" s="40">
        <f t="shared" ref="F58:L58" si="31">F64</f>
        <v>319</v>
      </c>
      <c r="G58" s="40">
        <f t="shared" si="31"/>
        <v>9</v>
      </c>
      <c r="H58" s="40">
        <f t="shared" si="31"/>
        <v>70</v>
      </c>
      <c r="I58" s="40">
        <f t="shared" si="31"/>
        <v>70</v>
      </c>
      <c r="J58" s="40">
        <f t="shared" si="31"/>
        <v>70</v>
      </c>
      <c r="K58" s="40">
        <f t="shared" si="31"/>
        <v>100</v>
      </c>
      <c r="L58" s="40">
        <f t="shared" si="31"/>
        <v>0</v>
      </c>
      <c r="M58" s="77"/>
      <c r="N58" s="44"/>
    </row>
    <row r="59" spans="1:14" s="25" customFormat="1" ht="15" hidden="1" customHeight="1" x14ac:dyDescent="0.25">
      <c r="A59" s="85"/>
      <c r="B59" s="85"/>
      <c r="C59" s="85"/>
      <c r="D59" s="23"/>
      <c r="E59" s="24"/>
      <c r="F59" s="24"/>
      <c r="G59" s="24"/>
      <c r="H59" s="24"/>
      <c r="I59" s="24"/>
      <c r="J59" s="24"/>
      <c r="K59" s="24"/>
      <c r="L59" s="24"/>
      <c r="M59" s="85"/>
      <c r="N59" s="85"/>
    </row>
    <row r="60" spans="1:14" s="25" customFormat="1" ht="45" hidden="1" customHeight="1" x14ac:dyDescent="0.25">
      <c r="A60" s="88"/>
      <c r="B60" s="88"/>
      <c r="C60" s="88"/>
      <c r="D60" s="23"/>
      <c r="E60" s="24"/>
      <c r="F60" s="24"/>
      <c r="G60" s="24"/>
      <c r="H60" s="24"/>
      <c r="I60" s="24"/>
      <c r="J60" s="24"/>
      <c r="K60" s="24"/>
      <c r="L60" s="31"/>
      <c r="M60" s="88"/>
      <c r="N60" s="88"/>
    </row>
    <row r="61" spans="1:14" s="25" customFormat="1" ht="89.25" hidden="1" customHeight="1" x14ac:dyDescent="0.25">
      <c r="A61" s="89"/>
      <c r="B61" s="89"/>
      <c r="C61" s="89"/>
      <c r="D61" s="23"/>
      <c r="E61" s="24"/>
      <c r="F61" s="24"/>
      <c r="G61" s="24"/>
      <c r="H61" s="24"/>
      <c r="I61" s="24"/>
      <c r="J61" s="24"/>
      <c r="K61" s="24"/>
      <c r="L61" s="32"/>
      <c r="M61" s="89"/>
      <c r="N61" s="89"/>
    </row>
    <row r="62" spans="1:14" s="25" customFormat="1" ht="24" customHeight="1" x14ac:dyDescent="0.25">
      <c r="A62" s="116" t="s">
        <v>94</v>
      </c>
      <c r="B62" s="110" t="s">
        <v>95</v>
      </c>
      <c r="C62" s="85" t="s">
        <v>46</v>
      </c>
      <c r="D62" s="23" t="s">
        <v>8</v>
      </c>
      <c r="E62" s="24">
        <f>E63+E64</f>
        <v>60</v>
      </c>
      <c r="F62" s="24">
        <f t="shared" ref="F62:L62" si="32">F63+F64</f>
        <v>319</v>
      </c>
      <c r="G62" s="24">
        <f t="shared" si="32"/>
        <v>9</v>
      </c>
      <c r="H62" s="24">
        <f t="shared" si="32"/>
        <v>70</v>
      </c>
      <c r="I62" s="24">
        <f t="shared" si="32"/>
        <v>70</v>
      </c>
      <c r="J62" s="24">
        <f t="shared" si="32"/>
        <v>70</v>
      </c>
      <c r="K62" s="24">
        <f t="shared" si="32"/>
        <v>100</v>
      </c>
      <c r="L62" s="24">
        <f t="shared" si="32"/>
        <v>0</v>
      </c>
      <c r="M62" s="85" t="s">
        <v>13</v>
      </c>
      <c r="N62" s="85" t="s">
        <v>63</v>
      </c>
    </row>
    <row r="63" spans="1:14" s="25" customFormat="1" ht="49.5" customHeight="1" x14ac:dyDescent="0.25">
      <c r="A63" s="108"/>
      <c r="B63" s="111"/>
      <c r="C63" s="88"/>
      <c r="D63" s="23" t="s">
        <v>9</v>
      </c>
      <c r="E63" s="24">
        <v>0</v>
      </c>
      <c r="F63" s="24">
        <f t="shared" si="28"/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88"/>
      <c r="N63" s="88"/>
    </row>
    <row r="64" spans="1:14" s="25" customFormat="1" ht="75.75" customHeight="1" x14ac:dyDescent="0.25">
      <c r="A64" s="109"/>
      <c r="B64" s="111"/>
      <c r="C64" s="88"/>
      <c r="D64" s="26" t="s">
        <v>48</v>
      </c>
      <c r="E64" s="29">
        <v>60</v>
      </c>
      <c r="F64" s="24">
        <f>G64+H64+I64+J64+K64</f>
        <v>319</v>
      </c>
      <c r="G64" s="28">
        <v>9</v>
      </c>
      <c r="H64" s="28">
        <v>70</v>
      </c>
      <c r="I64" s="28">
        <v>70</v>
      </c>
      <c r="J64" s="28">
        <v>70</v>
      </c>
      <c r="K64" s="28">
        <v>100</v>
      </c>
      <c r="L64" s="28">
        <v>0</v>
      </c>
      <c r="M64" s="88"/>
      <c r="N64" s="88"/>
    </row>
    <row r="65" spans="1:14" s="25" customFormat="1" ht="30.75" customHeight="1" x14ac:dyDescent="0.25">
      <c r="A65" s="103" t="s">
        <v>96</v>
      </c>
      <c r="B65" s="76" t="s">
        <v>54</v>
      </c>
      <c r="C65" s="76" t="s">
        <v>29</v>
      </c>
      <c r="D65" s="38" t="s">
        <v>8</v>
      </c>
      <c r="E65" s="40">
        <f>E66+E67</f>
        <v>0</v>
      </c>
      <c r="F65" s="40">
        <f t="shared" ref="F65:L65" si="33">F66+F67</f>
        <v>223</v>
      </c>
      <c r="G65" s="40">
        <f t="shared" si="33"/>
        <v>133</v>
      </c>
      <c r="H65" s="40">
        <f t="shared" si="33"/>
        <v>30</v>
      </c>
      <c r="I65" s="40">
        <f t="shared" si="33"/>
        <v>30</v>
      </c>
      <c r="J65" s="40">
        <f t="shared" si="33"/>
        <v>30</v>
      </c>
      <c r="K65" s="40">
        <f t="shared" si="33"/>
        <v>0</v>
      </c>
      <c r="L65" s="40">
        <f t="shared" si="33"/>
        <v>0</v>
      </c>
      <c r="M65" s="76" t="s">
        <v>14</v>
      </c>
      <c r="N65" s="76"/>
    </row>
    <row r="66" spans="1:14" s="25" customFormat="1" ht="48.75" customHeight="1" x14ac:dyDescent="0.25">
      <c r="A66" s="105"/>
      <c r="B66" s="77"/>
      <c r="C66" s="77"/>
      <c r="D66" s="38" t="s">
        <v>9</v>
      </c>
      <c r="E66" s="40">
        <f>E69</f>
        <v>0</v>
      </c>
      <c r="F66" s="40">
        <f t="shared" ref="F66:L66" si="34">F69</f>
        <v>0</v>
      </c>
      <c r="G66" s="40">
        <f t="shared" si="34"/>
        <v>0</v>
      </c>
      <c r="H66" s="40">
        <f t="shared" si="34"/>
        <v>0</v>
      </c>
      <c r="I66" s="40">
        <f t="shared" si="34"/>
        <v>0</v>
      </c>
      <c r="J66" s="40">
        <f t="shared" si="34"/>
        <v>0</v>
      </c>
      <c r="K66" s="40">
        <f t="shared" si="34"/>
        <v>0</v>
      </c>
      <c r="L66" s="40">
        <f t="shared" si="34"/>
        <v>0</v>
      </c>
      <c r="M66" s="77"/>
      <c r="N66" s="77"/>
    </row>
    <row r="67" spans="1:14" s="25" customFormat="1" ht="90.75" customHeight="1" x14ac:dyDescent="0.25">
      <c r="A67" s="106"/>
      <c r="B67" s="78"/>
      <c r="C67" s="78"/>
      <c r="D67" s="38" t="s">
        <v>53</v>
      </c>
      <c r="E67" s="40">
        <f>E70</f>
        <v>0</v>
      </c>
      <c r="F67" s="40">
        <f>G67+H67+I67+J67+K67</f>
        <v>223</v>
      </c>
      <c r="G67" s="40">
        <f t="shared" ref="G67:L67" si="35">G70</f>
        <v>133</v>
      </c>
      <c r="H67" s="40">
        <f t="shared" si="35"/>
        <v>30</v>
      </c>
      <c r="I67" s="40">
        <f t="shared" si="35"/>
        <v>30</v>
      </c>
      <c r="J67" s="40">
        <f t="shared" si="35"/>
        <v>30</v>
      </c>
      <c r="K67" s="40">
        <f t="shared" si="35"/>
        <v>0</v>
      </c>
      <c r="L67" s="40">
        <f t="shared" si="35"/>
        <v>0</v>
      </c>
      <c r="M67" s="78"/>
      <c r="N67" s="78"/>
    </row>
    <row r="68" spans="1:14" s="25" customFormat="1" ht="45" customHeight="1" x14ac:dyDescent="0.25">
      <c r="A68" s="107" t="s">
        <v>97</v>
      </c>
      <c r="B68" s="110" t="s">
        <v>98</v>
      </c>
      <c r="C68" s="85" t="s">
        <v>51</v>
      </c>
      <c r="D68" s="23" t="s">
        <v>8</v>
      </c>
      <c r="E68" s="24">
        <v>0</v>
      </c>
      <c r="F68" s="24">
        <f>F70</f>
        <v>223</v>
      </c>
      <c r="G68" s="24">
        <f t="shared" ref="G68:H68" si="36">G70</f>
        <v>133</v>
      </c>
      <c r="H68" s="24">
        <f t="shared" si="36"/>
        <v>30</v>
      </c>
      <c r="I68" s="24">
        <f t="shared" ref="I68:L68" si="37">I69+I70</f>
        <v>30</v>
      </c>
      <c r="J68" s="24">
        <f t="shared" si="37"/>
        <v>30</v>
      </c>
      <c r="K68" s="24">
        <f t="shared" si="37"/>
        <v>0</v>
      </c>
      <c r="L68" s="24">
        <f t="shared" si="37"/>
        <v>0</v>
      </c>
      <c r="M68" s="85" t="s">
        <v>14</v>
      </c>
      <c r="N68" s="85" t="s">
        <v>64</v>
      </c>
    </row>
    <row r="69" spans="1:14" s="25" customFormat="1" ht="45" customHeight="1" x14ac:dyDescent="0.25">
      <c r="A69" s="108"/>
      <c r="B69" s="111"/>
      <c r="C69" s="88"/>
      <c r="D69" s="23" t="s">
        <v>9</v>
      </c>
      <c r="E69" s="24">
        <v>0</v>
      </c>
      <c r="F69" s="24">
        <f t="shared" si="28"/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88"/>
      <c r="N69" s="88"/>
    </row>
    <row r="70" spans="1:14" s="25" customFormat="1" ht="75.75" customHeight="1" x14ac:dyDescent="0.25">
      <c r="A70" s="109"/>
      <c r="B70" s="112"/>
      <c r="C70" s="89"/>
      <c r="D70" s="23" t="s">
        <v>48</v>
      </c>
      <c r="E70" s="24">
        <v>0</v>
      </c>
      <c r="F70" s="24">
        <f>G70+H70+I70+J70+K70</f>
        <v>223</v>
      </c>
      <c r="G70" s="24">
        <v>133</v>
      </c>
      <c r="H70" s="24">
        <v>30</v>
      </c>
      <c r="I70" s="24">
        <v>30</v>
      </c>
      <c r="J70" s="24">
        <v>30</v>
      </c>
      <c r="K70" s="24">
        <v>0</v>
      </c>
      <c r="L70" s="24"/>
      <c r="M70" s="89"/>
      <c r="N70" s="89"/>
    </row>
    <row r="71" spans="1:14" s="25" customFormat="1" ht="33.75" customHeight="1" x14ac:dyDescent="0.25">
      <c r="A71" s="102" t="s">
        <v>99</v>
      </c>
      <c r="B71" s="76" t="s">
        <v>71</v>
      </c>
      <c r="C71" s="76" t="s">
        <v>46</v>
      </c>
      <c r="D71" s="38" t="s">
        <v>8</v>
      </c>
      <c r="E71" s="40">
        <f>E72+E73</f>
        <v>625</v>
      </c>
      <c r="F71" s="40">
        <f t="shared" ref="F71:L71" si="38">F72+F73</f>
        <v>2793</v>
      </c>
      <c r="G71" s="40">
        <f t="shared" si="38"/>
        <v>543</v>
      </c>
      <c r="H71" s="40">
        <f t="shared" si="38"/>
        <v>525</v>
      </c>
      <c r="I71" s="40">
        <f t="shared" si="38"/>
        <v>525</v>
      </c>
      <c r="J71" s="40">
        <f t="shared" si="38"/>
        <v>525</v>
      </c>
      <c r="K71" s="40">
        <f t="shared" si="38"/>
        <v>675</v>
      </c>
      <c r="L71" s="40">
        <f t="shared" si="38"/>
        <v>0</v>
      </c>
      <c r="M71" s="76" t="s">
        <v>27</v>
      </c>
      <c r="N71" s="76" t="s">
        <v>55</v>
      </c>
    </row>
    <row r="72" spans="1:14" s="25" customFormat="1" ht="42.75" customHeight="1" x14ac:dyDescent="0.25">
      <c r="A72" s="103"/>
      <c r="B72" s="77"/>
      <c r="C72" s="77"/>
      <c r="D72" s="38" t="s">
        <v>9</v>
      </c>
      <c r="E72" s="40">
        <f>E75+E78</f>
        <v>0</v>
      </c>
      <c r="F72" s="40">
        <f t="shared" ref="F72:K72" si="39">F75+F78</f>
        <v>0</v>
      </c>
      <c r="G72" s="40">
        <f t="shared" si="39"/>
        <v>0</v>
      </c>
      <c r="H72" s="40">
        <f t="shared" si="39"/>
        <v>0</v>
      </c>
      <c r="I72" s="40">
        <f t="shared" si="39"/>
        <v>0</v>
      </c>
      <c r="J72" s="40">
        <f t="shared" si="39"/>
        <v>0</v>
      </c>
      <c r="K72" s="40">
        <f t="shared" si="39"/>
        <v>0</v>
      </c>
      <c r="L72" s="43"/>
      <c r="M72" s="77"/>
      <c r="N72" s="77"/>
    </row>
    <row r="73" spans="1:14" s="25" customFormat="1" ht="42.75" customHeight="1" x14ac:dyDescent="0.25">
      <c r="A73" s="104"/>
      <c r="B73" s="78"/>
      <c r="C73" s="78"/>
      <c r="D73" s="38" t="s">
        <v>48</v>
      </c>
      <c r="E73" s="40">
        <f>E79+E76</f>
        <v>625</v>
      </c>
      <c r="F73" s="40">
        <f t="shared" ref="F73:L73" si="40">F79+F76</f>
        <v>2793</v>
      </c>
      <c r="G73" s="40">
        <f t="shared" si="40"/>
        <v>543</v>
      </c>
      <c r="H73" s="40">
        <f t="shared" si="40"/>
        <v>525</v>
      </c>
      <c r="I73" s="40">
        <f t="shared" si="40"/>
        <v>525</v>
      </c>
      <c r="J73" s="40">
        <f t="shared" si="40"/>
        <v>525</v>
      </c>
      <c r="K73" s="40">
        <f t="shared" si="40"/>
        <v>675</v>
      </c>
      <c r="L73" s="40">
        <f t="shared" si="40"/>
        <v>0</v>
      </c>
      <c r="M73" s="78"/>
      <c r="N73" s="78"/>
    </row>
    <row r="74" spans="1:14" s="25" customFormat="1" ht="19.5" customHeight="1" x14ac:dyDescent="0.25">
      <c r="A74" s="116" t="s">
        <v>100</v>
      </c>
      <c r="B74" s="85" t="s">
        <v>102</v>
      </c>
      <c r="C74" s="85" t="s">
        <v>46</v>
      </c>
      <c r="D74" s="23" t="s">
        <v>8</v>
      </c>
      <c r="E74" s="24">
        <f>E75+E76</f>
        <v>225</v>
      </c>
      <c r="F74" s="24">
        <f t="shared" ref="F74:K74" si="41">F75+F76</f>
        <v>1125</v>
      </c>
      <c r="G74" s="24">
        <f t="shared" si="41"/>
        <v>225</v>
      </c>
      <c r="H74" s="24">
        <f t="shared" si="41"/>
        <v>225</v>
      </c>
      <c r="I74" s="24">
        <f t="shared" si="41"/>
        <v>225</v>
      </c>
      <c r="J74" s="24">
        <f t="shared" si="41"/>
        <v>225</v>
      </c>
      <c r="K74" s="24">
        <f t="shared" si="41"/>
        <v>225</v>
      </c>
      <c r="L74" s="29"/>
      <c r="M74" s="85" t="s">
        <v>11</v>
      </c>
      <c r="N74" s="110" t="s">
        <v>65</v>
      </c>
    </row>
    <row r="75" spans="1:14" s="25" customFormat="1" ht="47.25" customHeight="1" x14ac:dyDescent="0.25">
      <c r="A75" s="108"/>
      <c r="B75" s="88"/>
      <c r="C75" s="88"/>
      <c r="D75" s="23" t="s">
        <v>9</v>
      </c>
      <c r="E75" s="24">
        <v>0</v>
      </c>
      <c r="F75" s="24">
        <f t="shared" si="28"/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31"/>
      <c r="M75" s="88"/>
      <c r="N75" s="111"/>
    </row>
    <row r="76" spans="1:14" s="25" customFormat="1" ht="64.5" customHeight="1" x14ac:dyDescent="0.25">
      <c r="A76" s="109"/>
      <c r="B76" s="89"/>
      <c r="C76" s="89"/>
      <c r="D76" s="23" t="s">
        <v>53</v>
      </c>
      <c r="E76" s="24">
        <v>225</v>
      </c>
      <c r="F76" s="24">
        <f t="shared" ref="F76" si="42">G76+H76+I76+J76+K76</f>
        <v>1125</v>
      </c>
      <c r="G76" s="24">
        <v>225</v>
      </c>
      <c r="H76" s="24">
        <v>225</v>
      </c>
      <c r="I76" s="24">
        <v>225</v>
      </c>
      <c r="J76" s="24">
        <v>225</v>
      </c>
      <c r="K76" s="24">
        <v>225</v>
      </c>
      <c r="L76" s="32"/>
      <c r="M76" s="89"/>
      <c r="N76" s="112"/>
    </row>
    <row r="77" spans="1:14" s="25" customFormat="1" ht="18.75" customHeight="1" x14ac:dyDescent="0.25">
      <c r="A77" s="116" t="s">
        <v>101</v>
      </c>
      <c r="B77" s="85" t="s">
        <v>103</v>
      </c>
      <c r="C77" s="85" t="s">
        <v>46</v>
      </c>
      <c r="D77" s="23" t="s">
        <v>8</v>
      </c>
      <c r="E77" s="24">
        <f>E78+E79</f>
        <v>400</v>
      </c>
      <c r="F77" s="24">
        <f t="shared" ref="F77:K77" si="43">F78+F79</f>
        <v>1668</v>
      </c>
      <c r="G77" s="24">
        <f t="shared" si="43"/>
        <v>318</v>
      </c>
      <c r="H77" s="24">
        <f t="shared" si="43"/>
        <v>300</v>
      </c>
      <c r="I77" s="24">
        <f t="shared" si="43"/>
        <v>300</v>
      </c>
      <c r="J77" s="24">
        <f t="shared" si="43"/>
        <v>300</v>
      </c>
      <c r="K77" s="24">
        <f t="shared" si="43"/>
        <v>450</v>
      </c>
      <c r="L77" s="24"/>
      <c r="M77" s="85" t="s">
        <v>11</v>
      </c>
      <c r="N77" s="85" t="s">
        <v>66</v>
      </c>
    </row>
    <row r="78" spans="1:14" s="25" customFormat="1" ht="48.75" customHeight="1" x14ac:dyDescent="0.25">
      <c r="A78" s="108"/>
      <c r="B78" s="88"/>
      <c r="C78" s="88"/>
      <c r="D78" s="23" t="s">
        <v>9</v>
      </c>
      <c r="E78" s="24">
        <v>0</v>
      </c>
      <c r="F78" s="24">
        <f t="shared" si="28"/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/>
      <c r="M78" s="88"/>
      <c r="N78" s="88"/>
    </row>
    <row r="79" spans="1:14" s="25" customFormat="1" ht="45" customHeight="1" x14ac:dyDescent="0.25">
      <c r="A79" s="109"/>
      <c r="B79" s="89"/>
      <c r="C79" s="89"/>
      <c r="D79" s="23" t="s">
        <v>56</v>
      </c>
      <c r="E79" s="24">
        <v>400</v>
      </c>
      <c r="F79" s="24">
        <f>SUM(G79:K79)</f>
        <v>1668</v>
      </c>
      <c r="G79" s="24">
        <v>318</v>
      </c>
      <c r="H79" s="24">
        <v>300</v>
      </c>
      <c r="I79" s="24">
        <v>300</v>
      </c>
      <c r="J79" s="24">
        <v>300</v>
      </c>
      <c r="K79" s="24">
        <v>450</v>
      </c>
      <c r="L79" s="24"/>
      <c r="M79" s="89"/>
      <c r="N79" s="89"/>
    </row>
    <row r="80" spans="1:14" s="22" customFormat="1" ht="23.25" hidden="1" customHeight="1" x14ac:dyDescent="0.25">
      <c r="A80" s="32"/>
      <c r="B80" s="32"/>
      <c r="C80" s="33"/>
      <c r="D80" s="20" t="s">
        <v>10</v>
      </c>
      <c r="E80" s="21"/>
      <c r="F80" s="21"/>
      <c r="G80" s="21"/>
      <c r="H80" s="21"/>
      <c r="I80" s="21"/>
      <c r="J80" s="21"/>
      <c r="K80" s="21"/>
      <c r="L80" s="33"/>
      <c r="M80" s="33"/>
      <c r="N80" s="34"/>
    </row>
    <row r="81" spans="1:14" s="22" customFormat="1" ht="15" customHeight="1" x14ac:dyDescent="0.25">
      <c r="A81" s="113"/>
      <c r="B81" s="113" t="s">
        <v>23</v>
      </c>
      <c r="C81" s="113" t="s">
        <v>51</v>
      </c>
      <c r="D81" s="20" t="s">
        <v>8</v>
      </c>
      <c r="E81" s="21">
        <f>E82+E83</f>
        <v>89899</v>
      </c>
      <c r="F81" s="21">
        <f t="shared" ref="F81:L81" si="44">F82+F83</f>
        <v>522833</v>
      </c>
      <c r="G81" s="21">
        <f t="shared" si="44"/>
        <v>102076</v>
      </c>
      <c r="H81" s="21">
        <f t="shared" si="44"/>
        <v>104845</v>
      </c>
      <c r="I81" s="21">
        <f t="shared" si="44"/>
        <v>104845</v>
      </c>
      <c r="J81" s="21">
        <f t="shared" si="44"/>
        <v>104845</v>
      </c>
      <c r="K81" s="21">
        <f t="shared" si="44"/>
        <v>106222</v>
      </c>
      <c r="L81" s="21" t="e">
        <f t="shared" si="44"/>
        <v>#REF!</v>
      </c>
      <c r="M81" s="113"/>
      <c r="N81" s="113"/>
    </row>
    <row r="82" spans="1:14" s="22" customFormat="1" ht="48" customHeight="1" x14ac:dyDescent="0.25">
      <c r="A82" s="114"/>
      <c r="B82" s="114"/>
      <c r="C82" s="114"/>
      <c r="D82" s="20" t="s">
        <v>9</v>
      </c>
      <c r="E82" s="21">
        <f>E72+E66+E57+E51+E42+E28+E7</f>
        <v>0</v>
      </c>
      <c r="F82" s="21">
        <f t="shared" ref="F82:K82" si="45">F72+F66+F57+F51+F42+F28+F7</f>
        <v>0</v>
      </c>
      <c r="G82" s="21">
        <f t="shared" si="45"/>
        <v>0</v>
      </c>
      <c r="H82" s="21">
        <f t="shared" si="45"/>
        <v>0</v>
      </c>
      <c r="I82" s="21">
        <f t="shared" si="45"/>
        <v>0</v>
      </c>
      <c r="J82" s="21">
        <f t="shared" si="45"/>
        <v>0</v>
      </c>
      <c r="K82" s="21">
        <f t="shared" si="45"/>
        <v>0</v>
      </c>
      <c r="L82" s="21" t="e">
        <f>#REF!+#REF!</f>
        <v>#REF!</v>
      </c>
      <c r="M82" s="114"/>
      <c r="N82" s="114"/>
    </row>
    <row r="83" spans="1:14" s="22" customFormat="1" ht="64.5" customHeight="1" x14ac:dyDescent="0.25">
      <c r="A83" s="115"/>
      <c r="B83" s="115"/>
      <c r="C83" s="115"/>
      <c r="D83" s="20" t="s">
        <v>57</v>
      </c>
      <c r="E83" s="21">
        <f>E73+E67+E58+E52+E43+E29+E8</f>
        <v>89899</v>
      </c>
      <c r="F83" s="21">
        <f t="shared" ref="F83:K83" si="46">F73+F67+F58+F52+F43+F29+F8</f>
        <v>522833</v>
      </c>
      <c r="G83" s="21">
        <f t="shared" si="46"/>
        <v>102076</v>
      </c>
      <c r="H83" s="21">
        <f t="shared" si="46"/>
        <v>104845</v>
      </c>
      <c r="I83" s="21">
        <f t="shared" si="46"/>
        <v>104845</v>
      </c>
      <c r="J83" s="21">
        <f t="shared" si="46"/>
        <v>104845</v>
      </c>
      <c r="K83" s="21">
        <f t="shared" si="46"/>
        <v>106222</v>
      </c>
      <c r="L83" s="21" t="e">
        <f>#REF!+#REF!</f>
        <v>#REF!</v>
      </c>
      <c r="M83" s="115"/>
      <c r="N83" s="115"/>
    </row>
  </sheetData>
  <mergeCells count="132">
    <mergeCell ref="M81:M83"/>
    <mergeCell ref="N81:N83"/>
    <mergeCell ref="C15:C17"/>
    <mergeCell ref="B15:B17"/>
    <mergeCell ref="M15:M17"/>
    <mergeCell ref="A15:A17"/>
    <mergeCell ref="C21:C23"/>
    <mergeCell ref="M21:M23"/>
    <mergeCell ref="B21:B23"/>
    <mergeCell ref="N21:N23"/>
    <mergeCell ref="N15:N17"/>
    <mergeCell ref="A21:A23"/>
    <mergeCell ref="A65:A67"/>
    <mergeCell ref="M74:M76"/>
    <mergeCell ref="N74:N76"/>
    <mergeCell ref="M77:M79"/>
    <mergeCell ref="N77:N79"/>
    <mergeCell ref="B62:B64"/>
    <mergeCell ref="C62:C64"/>
    <mergeCell ref="M62:M64"/>
    <mergeCell ref="A53:A55"/>
    <mergeCell ref="B53:B55"/>
    <mergeCell ref="C53:C55"/>
    <mergeCell ref="A81:A83"/>
    <mergeCell ref="B81:B83"/>
    <mergeCell ref="C81:C83"/>
    <mergeCell ref="A74:A76"/>
    <mergeCell ref="B74:B76"/>
    <mergeCell ref="C74:C76"/>
    <mergeCell ref="A77:A79"/>
    <mergeCell ref="B77:B79"/>
    <mergeCell ref="C77:C79"/>
    <mergeCell ref="A62:A64"/>
    <mergeCell ref="A56:A58"/>
    <mergeCell ref="B56:B58"/>
    <mergeCell ref="N62:N64"/>
    <mergeCell ref="A71:A73"/>
    <mergeCell ref="B71:B73"/>
    <mergeCell ref="C71:C73"/>
    <mergeCell ref="M71:M73"/>
    <mergeCell ref="N71:N73"/>
    <mergeCell ref="A68:A70"/>
    <mergeCell ref="B68:B70"/>
    <mergeCell ref="C68:C70"/>
    <mergeCell ref="M68:M70"/>
    <mergeCell ref="N68:N70"/>
    <mergeCell ref="B65:B67"/>
    <mergeCell ref="C65:C67"/>
    <mergeCell ref="M65:M67"/>
    <mergeCell ref="N65:N67"/>
    <mergeCell ref="C56:C58"/>
    <mergeCell ref="M56:M58"/>
    <mergeCell ref="A59:A61"/>
    <mergeCell ref="B59:B61"/>
    <mergeCell ref="C59:C61"/>
    <mergeCell ref="M59:M61"/>
    <mergeCell ref="N59:N61"/>
    <mergeCell ref="H1:N1"/>
    <mergeCell ref="A3:A4"/>
    <mergeCell ref="B3:B4"/>
    <mergeCell ref="C3:C4"/>
    <mergeCell ref="D3:D4"/>
    <mergeCell ref="E3:E4"/>
    <mergeCell ref="F3:F4"/>
    <mergeCell ref="G3:K3"/>
    <mergeCell ref="L3:L4"/>
    <mergeCell ref="A2:N2"/>
    <mergeCell ref="M53:M55"/>
    <mergeCell ref="N53:N55"/>
    <mergeCell ref="A31:A33"/>
    <mergeCell ref="B31:B33"/>
    <mergeCell ref="C31:C33"/>
    <mergeCell ref="M31:M33"/>
    <mergeCell ref="N31:N33"/>
    <mergeCell ref="A35:A37"/>
    <mergeCell ref="B35:B37"/>
    <mergeCell ref="C35:C37"/>
    <mergeCell ref="M35:M37"/>
    <mergeCell ref="N35:N37"/>
    <mergeCell ref="A47:A49"/>
    <mergeCell ref="B47:B49"/>
    <mergeCell ref="C47:C49"/>
    <mergeCell ref="M47:M49"/>
    <mergeCell ref="A50:A52"/>
    <mergeCell ref="B50:B52"/>
    <mergeCell ref="C50:C52"/>
    <mergeCell ref="M50:M52"/>
    <mergeCell ref="N50:N52"/>
    <mergeCell ref="N47:N49"/>
    <mergeCell ref="A38:A40"/>
    <mergeCell ref="B41:B43"/>
    <mergeCell ref="A12:A14"/>
    <mergeCell ref="C12:C14"/>
    <mergeCell ref="M12:M14"/>
    <mergeCell ref="N12:N14"/>
    <mergeCell ref="B12:B14"/>
    <mergeCell ref="C18:C20"/>
    <mergeCell ref="M18:M20"/>
    <mergeCell ref="N18:N20"/>
    <mergeCell ref="A27:A29"/>
    <mergeCell ref="B27:B29"/>
    <mergeCell ref="C27:C29"/>
    <mergeCell ref="M27:M29"/>
    <mergeCell ref="N27:N29"/>
    <mergeCell ref="A24:A26"/>
    <mergeCell ref="B24:B26"/>
    <mergeCell ref="C24:C26"/>
    <mergeCell ref="M24:M26"/>
    <mergeCell ref="N24:N26"/>
    <mergeCell ref="A18:A20"/>
    <mergeCell ref="B18:B20"/>
    <mergeCell ref="B6:B8"/>
    <mergeCell ref="C6:C8"/>
    <mergeCell ref="M3:M4"/>
    <mergeCell ref="N3:N4"/>
    <mergeCell ref="A9:A11"/>
    <mergeCell ref="B9:B11"/>
    <mergeCell ref="C9:C11"/>
    <mergeCell ref="M9:M11"/>
    <mergeCell ref="N9:N11"/>
    <mergeCell ref="A44:A46"/>
    <mergeCell ref="B44:B46"/>
    <mergeCell ref="C41:C43"/>
    <mergeCell ref="C44:C46"/>
    <mergeCell ref="M44:M46"/>
    <mergeCell ref="N44:N46"/>
    <mergeCell ref="E34:K34"/>
    <mergeCell ref="E30:K30"/>
    <mergeCell ref="M38:M40"/>
    <mergeCell ref="N38:N40"/>
    <mergeCell ref="B38:B40"/>
    <mergeCell ref="C38:C40"/>
  </mergeCells>
  <pageMargins left="0.70866141732283472" right="0.51181102362204722" top="0.55118110236220474" bottom="0.55118110236220474" header="0.15748031496062992" footer="0.15748031496062992"/>
  <pageSetup paperSize="9" scale="7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120" zoomScaleNormal="120" workbookViewId="0">
      <selection activeCell="D8" sqref="D8"/>
    </sheetView>
  </sheetViews>
  <sheetFormatPr defaultRowHeight="15" x14ac:dyDescent="0.25"/>
  <cols>
    <col min="1" max="1" width="25.7109375" customWidth="1"/>
    <col min="2" max="2" width="11.7109375" customWidth="1"/>
    <col min="3" max="3" width="13.5703125" customWidth="1"/>
    <col min="9" max="9" width="11.5703125" customWidth="1"/>
  </cols>
  <sheetData>
    <row r="1" spans="1:9" x14ac:dyDescent="0.25">
      <c r="F1" s="123" t="s">
        <v>43</v>
      </c>
      <c r="G1" s="123"/>
      <c r="H1" s="123"/>
      <c r="I1" s="123"/>
    </row>
    <row r="2" spans="1:9" ht="43.5" customHeight="1" x14ac:dyDescent="0.25">
      <c r="A2" s="127" t="s">
        <v>104</v>
      </c>
      <c r="B2" s="127"/>
      <c r="C2" s="127"/>
      <c r="D2" s="127"/>
      <c r="E2" s="127"/>
      <c r="F2" s="127"/>
      <c r="G2" s="127"/>
      <c r="H2" s="127"/>
      <c r="I2" s="127"/>
    </row>
    <row r="3" spans="1:9" ht="24" customHeight="1" x14ac:dyDescent="0.25">
      <c r="A3" s="9" t="s">
        <v>26</v>
      </c>
      <c r="B3" s="128" t="s">
        <v>67</v>
      </c>
      <c r="C3" s="128"/>
      <c r="D3" s="128"/>
      <c r="E3" s="128"/>
      <c r="F3" s="128"/>
      <c r="G3" s="128"/>
      <c r="H3" s="128"/>
      <c r="I3" s="129"/>
    </row>
    <row r="4" spans="1:9" ht="15" customHeight="1" x14ac:dyDescent="0.25">
      <c r="A4" s="120" t="s">
        <v>72</v>
      </c>
      <c r="B4" s="49" t="s">
        <v>16</v>
      </c>
      <c r="C4" s="49" t="s">
        <v>17</v>
      </c>
      <c r="D4" s="124" t="s">
        <v>18</v>
      </c>
      <c r="E4" s="125"/>
      <c r="F4" s="125"/>
      <c r="G4" s="125"/>
      <c r="H4" s="125"/>
      <c r="I4" s="126"/>
    </row>
    <row r="5" spans="1:9" ht="34.5" customHeight="1" x14ac:dyDescent="0.25">
      <c r="A5" s="121"/>
      <c r="B5" s="99"/>
      <c r="C5" s="99"/>
      <c r="D5" s="16" t="s">
        <v>19</v>
      </c>
      <c r="E5" s="16" t="s">
        <v>38</v>
      </c>
      <c r="F5" s="16" t="s">
        <v>39</v>
      </c>
      <c r="G5" s="16" t="s">
        <v>40</v>
      </c>
      <c r="H5" s="16" t="s">
        <v>58</v>
      </c>
      <c r="I5" s="8" t="s">
        <v>20</v>
      </c>
    </row>
    <row r="6" spans="1:9" ht="27" customHeight="1" x14ac:dyDescent="0.25">
      <c r="A6" s="121"/>
      <c r="B6" s="49" t="s">
        <v>67</v>
      </c>
      <c r="C6" s="6" t="s">
        <v>21</v>
      </c>
      <c r="D6" s="8">
        <f>D7+D8</f>
        <v>102076</v>
      </c>
      <c r="E6" s="8">
        <f>E7+E8</f>
        <v>104845</v>
      </c>
      <c r="F6" s="8">
        <f>F7+F8</f>
        <v>104845</v>
      </c>
      <c r="G6" s="8">
        <f>G7+G8</f>
        <v>104845</v>
      </c>
      <c r="H6" s="8">
        <f>H7+H8</f>
        <v>106222</v>
      </c>
      <c r="I6" s="8">
        <f>D6+E6+F6+G6+H6</f>
        <v>522833</v>
      </c>
    </row>
    <row r="7" spans="1:9" ht="35.25" customHeight="1" x14ac:dyDescent="0.25">
      <c r="A7" s="121"/>
      <c r="B7" s="98"/>
      <c r="C7" s="6" t="s">
        <v>22</v>
      </c>
      <c r="D7" s="8">
        <f>'Перечень меропр УДО '!G82</f>
        <v>0</v>
      </c>
      <c r="E7" s="8">
        <f>'Перечень меропр УДО '!H82</f>
        <v>0</v>
      </c>
      <c r="F7" s="8">
        <f>'Перечень меропр УДО '!I82</f>
        <v>0</v>
      </c>
      <c r="G7" s="8">
        <f>'Перечень меропр УДО '!J82</f>
        <v>0</v>
      </c>
      <c r="H7" s="8">
        <f>'Перечень меропр УДО '!K82</f>
        <v>0</v>
      </c>
      <c r="I7" s="8">
        <f t="shared" ref="I7:I8" si="0">D7+E7+F7+G7+H7</f>
        <v>0</v>
      </c>
    </row>
    <row r="8" spans="1:9" ht="107.25" customHeight="1" x14ac:dyDescent="0.25">
      <c r="A8" s="122"/>
      <c r="B8" s="99"/>
      <c r="C8" s="16" t="s">
        <v>45</v>
      </c>
      <c r="D8" s="8">
        <f>'Перечень меропр УДО '!G83</f>
        <v>102076</v>
      </c>
      <c r="E8" s="8">
        <f>'Перечень меропр УДО '!H83</f>
        <v>104845</v>
      </c>
      <c r="F8" s="8">
        <f>'Перечень меропр УДО '!I83</f>
        <v>104845</v>
      </c>
      <c r="G8" s="8">
        <f>'Перечень меропр УДО '!J83</f>
        <v>104845</v>
      </c>
      <c r="H8" s="8">
        <f>'Перечень меропр УДО '!K83</f>
        <v>106222</v>
      </c>
      <c r="I8" s="8">
        <f t="shared" si="0"/>
        <v>522833</v>
      </c>
    </row>
    <row r="9" spans="1:9" ht="49.5" hidden="1" customHeight="1" x14ac:dyDescent="0.25">
      <c r="A9" s="132"/>
      <c r="B9" s="133"/>
      <c r="C9" s="134"/>
      <c r="D9" s="10"/>
      <c r="E9" s="10"/>
      <c r="F9" s="10"/>
      <c r="G9" s="10"/>
      <c r="H9" s="135"/>
      <c r="I9" s="136"/>
    </row>
    <row r="10" spans="1:9" ht="88.5" hidden="1" customHeight="1" x14ac:dyDescent="0.25"/>
    <row r="11" spans="1:9" ht="22.5" hidden="1" customHeight="1" x14ac:dyDescent="0.25"/>
    <row r="12" spans="1:9" ht="15" hidden="1" customHeight="1" x14ac:dyDescent="0.25">
      <c r="A12" s="137" t="s">
        <v>73</v>
      </c>
      <c r="B12" s="137"/>
      <c r="C12" s="137"/>
      <c r="D12" s="137"/>
      <c r="E12" s="137"/>
      <c r="F12" s="137"/>
      <c r="G12" s="137"/>
      <c r="H12" s="137"/>
      <c r="I12" s="137"/>
    </row>
    <row r="13" spans="1:9" ht="3" hidden="1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7" customHeight="1" x14ac:dyDescent="0.25">
      <c r="A14" s="137"/>
      <c r="B14" s="137"/>
      <c r="C14" s="137"/>
      <c r="D14" s="137"/>
      <c r="E14" s="137"/>
      <c r="F14" s="137"/>
      <c r="G14" s="137"/>
      <c r="H14" s="137"/>
      <c r="I14" s="137"/>
    </row>
    <row r="15" spans="1:9" ht="141.75" customHeight="1" x14ac:dyDescent="0.25">
      <c r="A15" s="137"/>
      <c r="B15" s="137"/>
      <c r="C15" s="137"/>
      <c r="D15" s="137"/>
      <c r="E15" s="137"/>
      <c r="F15" s="137"/>
      <c r="G15" s="137"/>
      <c r="H15" s="137"/>
      <c r="I15" s="137"/>
    </row>
    <row r="16" spans="1:9" ht="36" customHeight="1" x14ac:dyDescent="0.25">
      <c r="A16" s="137"/>
      <c r="B16" s="137"/>
      <c r="C16" s="137"/>
      <c r="D16" s="137"/>
      <c r="E16" s="137"/>
      <c r="F16" s="137"/>
      <c r="G16" s="137"/>
      <c r="H16" s="137"/>
      <c r="I16" s="137"/>
    </row>
    <row r="17" spans="1:9" ht="9.75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9" ht="84" customHeight="1" x14ac:dyDescent="0.25">
      <c r="A18" s="137"/>
      <c r="B18" s="137"/>
      <c r="C18" s="137"/>
      <c r="D18" s="137"/>
      <c r="E18" s="137"/>
      <c r="F18" s="137"/>
      <c r="G18" s="137"/>
      <c r="H18" s="137"/>
      <c r="I18" s="137"/>
    </row>
    <row r="19" spans="1:9" hidden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9" ht="41.25" hidden="1" customHeight="1" x14ac:dyDescent="0.25">
      <c r="A20" s="137"/>
      <c r="B20" s="137"/>
      <c r="C20" s="137"/>
      <c r="D20" s="137"/>
      <c r="E20" s="137"/>
      <c r="F20" s="137"/>
      <c r="G20" s="137"/>
      <c r="H20" s="137"/>
      <c r="I20" s="137"/>
    </row>
    <row r="21" spans="1:9" ht="15" hidden="1" customHeight="1" x14ac:dyDescent="0.25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9" ht="15" hidden="1" customHeight="1" x14ac:dyDescent="0.25">
      <c r="A22" s="137"/>
      <c r="B22" s="137"/>
      <c r="C22" s="137"/>
      <c r="D22" s="137"/>
      <c r="E22" s="137"/>
      <c r="F22" s="137"/>
      <c r="G22" s="137"/>
      <c r="H22" s="137"/>
      <c r="I22" s="137"/>
    </row>
    <row r="23" spans="1:9" ht="15" hidden="1" customHeight="1" x14ac:dyDescent="0.25">
      <c r="A23" s="137"/>
      <c r="B23" s="137"/>
      <c r="C23" s="137"/>
      <c r="D23" s="137"/>
      <c r="E23" s="137"/>
      <c r="F23" s="137"/>
      <c r="G23" s="137"/>
      <c r="H23" s="137"/>
      <c r="I23" s="137"/>
    </row>
    <row r="24" spans="1:9" ht="15" hidden="1" customHeight="1" x14ac:dyDescent="0.25">
      <c r="A24" s="137"/>
      <c r="B24" s="137"/>
      <c r="C24" s="137"/>
      <c r="D24" s="137"/>
      <c r="E24" s="137"/>
      <c r="F24" s="137"/>
      <c r="G24" s="137"/>
      <c r="H24" s="137"/>
      <c r="I24" s="137"/>
    </row>
    <row r="25" spans="1:9" ht="15" hidden="1" customHeight="1" x14ac:dyDescent="0.25">
      <c r="A25" s="137"/>
      <c r="B25" s="137"/>
      <c r="C25" s="137"/>
      <c r="D25" s="137"/>
      <c r="E25" s="137"/>
      <c r="F25" s="137"/>
      <c r="G25" s="137"/>
      <c r="H25" s="137"/>
      <c r="I25" s="137"/>
    </row>
    <row r="26" spans="1:9" ht="3" hidden="1" customHeight="1" x14ac:dyDescent="0.25">
      <c r="A26" s="137"/>
      <c r="B26" s="137"/>
      <c r="C26" s="137"/>
      <c r="D26" s="137"/>
      <c r="E26" s="137"/>
      <c r="F26" s="137"/>
      <c r="G26" s="137"/>
      <c r="H26" s="137"/>
      <c r="I26" s="137"/>
    </row>
    <row r="27" spans="1:9" ht="15" hidden="1" customHeight="1" x14ac:dyDescent="0.25">
      <c r="A27" s="137"/>
      <c r="B27" s="137"/>
      <c r="C27" s="137"/>
      <c r="D27" s="137"/>
      <c r="E27" s="137"/>
      <c r="F27" s="137"/>
      <c r="G27" s="137"/>
      <c r="H27" s="137"/>
      <c r="I27" s="137"/>
    </row>
    <row r="28" spans="1:9" ht="15" hidden="1" customHeight="1" x14ac:dyDescent="0.25">
      <c r="A28" s="137"/>
      <c r="B28" s="137"/>
      <c r="C28" s="137"/>
      <c r="D28" s="137"/>
      <c r="E28" s="137"/>
      <c r="F28" s="137"/>
      <c r="G28" s="137"/>
      <c r="H28" s="137"/>
      <c r="I28" s="137"/>
    </row>
    <row r="29" spans="1:9" ht="15" hidden="1" customHeight="1" x14ac:dyDescent="0.25">
      <c r="A29" s="137"/>
      <c r="B29" s="137"/>
      <c r="C29" s="137"/>
      <c r="D29" s="137"/>
      <c r="E29" s="137"/>
      <c r="F29" s="137"/>
      <c r="G29" s="137"/>
      <c r="H29" s="137"/>
      <c r="I29" s="137"/>
    </row>
    <row r="30" spans="1:9" ht="15" hidden="1" customHeight="1" x14ac:dyDescent="0.25">
      <c r="A30" s="137"/>
      <c r="B30" s="137"/>
      <c r="C30" s="137"/>
      <c r="D30" s="137"/>
      <c r="E30" s="137"/>
      <c r="F30" s="137"/>
      <c r="G30" s="137"/>
      <c r="H30" s="137"/>
      <c r="I30" s="137"/>
    </row>
    <row r="31" spans="1:9" ht="11.25" hidden="1" customHeight="1" x14ac:dyDescent="0.25">
      <c r="A31" s="137"/>
      <c r="B31" s="137"/>
      <c r="C31" s="137"/>
      <c r="D31" s="137"/>
      <c r="E31" s="137"/>
      <c r="F31" s="137"/>
      <c r="G31" s="137"/>
      <c r="H31" s="137"/>
      <c r="I31" s="137"/>
    </row>
    <row r="32" spans="1:9" ht="15" hidden="1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</row>
    <row r="33" spans="1:9" ht="15" hidden="1" customHeight="1" x14ac:dyDescent="0.25">
      <c r="A33" s="137"/>
      <c r="B33" s="137"/>
      <c r="C33" s="137"/>
      <c r="D33" s="137"/>
      <c r="E33" s="137"/>
      <c r="F33" s="137"/>
      <c r="G33" s="137"/>
      <c r="H33" s="137"/>
      <c r="I33" s="137"/>
    </row>
    <row r="34" spans="1:9" ht="15" hidden="1" customHeight="1" x14ac:dyDescent="0.25">
      <c r="A34" s="137"/>
      <c r="B34" s="137"/>
      <c r="C34" s="137"/>
      <c r="D34" s="137"/>
      <c r="E34" s="137"/>
      <c r="F34" s="137"/>
      <c r="G34" s="137"/>
      <c r="H34" s="137"/>
      <c r="I34" s="137"/>
    </row>
    <row r="35" spans="1:9" ht="15" hidden="1" customHeight="1" x14ac:dyDescent="0.25">
      <c r="A35" s="137"/>
      <c r="B35" s="137"/>
      <c r="C35" s="137"/>
      <c r="D35" s="137"/>
      <c r="E35" s="137"/>
      <c r="F35" s="137"/>
      <c r="G35" s="137"/>
      <c r="H35" s="137"/>
      <c r="I35" s="137"/>
    </row>
    <row r="36" spans="1:9" ht="15" hidden="1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</row>
    <row r="37" spans="1:9" ht="10.5" hidden="1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</row>
    <row r="38" spans="1:9" ht="14.25" hidden="1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</row>
    <row r="39" spans="1:9" ht="19.5" hidden="1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</row>
    <row r="40" spans="1:9" ht="114.75" hidden="1" customHeight="1" x14ac:dyDescent="0.25">
      <c r="A40" s="137"/>
      <c r="B40" s="137"/>
      <c r="C40" s="137"/>
      <c r="D40" s="137"/>
      <c r="E40" s="137"/>
      <c r="F40" s="137"/>
      <c r="G40" s="137"/>
      <c r="H40" s="137"/>
      <c r="I40" s="137"/>
    </row>
    <row r="41" spans="1:9" ht="32.25" customHeight="1" x14ac:dyDescent="0.25">
      <c r="A41" s="130" t="s">
        <v>42</v>
      </c>
      <c r="B41" s="130"/>
      <c r="C41" s="130"/>
      <c r="D41" s="130"/>
      <c r="E41" s="130"/>
      <c r="F41" s="130"/>
      <c r="G41" s="130"/>
      <c r="H41" s="130"/>
      <c r="I41" s="130"/>
    </row>
    <row r="42" spans="1:9" ht="174.75" customHeight="1" x14ac:dyDescent="0.25">
      <c r="A42" s="131" t="s">
        <v>68</v>
      </c>
      <c r="B42" s="131"/>
      <c r="C42" s="131"/>
      <c r="D42" s="131"/>
      <c r="E42" s="131"/>
      <c r="F42" s="131"/>
      <c r="G42" s="131"/>
      <c r="H42" s="131"/>
      <c r="I42" s="131"/>
    </row>
    <row r="44" spans="1:9" ht="90" customHeight="1" x14ac:dyDescent="0.25">
      <c r="A44" s="119" t="s">
        <v>105</v>
      </c>
      <c r="B44" s="119"/>
      <c r="C44" s="119"/>
      <c r="D44" s="119"/>
      <c r="E44" s="119"/>
      <c r="F44" s="119"/>
      <c r="G44" s="119"/>
      <c r="H44" s="119"/>
      <c r="I44" s="119"/>
    </row>
  </sheetData>
  <mergeCells count="14">
    <mergeCell ref="A44:I44"/>
    <mergeCell ref="B6:B8"/>
    <mergeCell ref="A4:A8"/>
    <mergeCell ref="F1:I1"/>
    <mergeCell ref="B4:B5"/>
    <mergeCell ref="C4:C5"/>
    <mergeCell ref="D4:I4"/>
    <mergeCell ref="A2:I2"/>
    <mergeCell ref="B3:I3"/>
    <mergeCell ref="A41:I41"/>
    <mergeCell ref="A42:I42"/>
    <mergeCell ref="A9:C9"/>
    <mergeCell ref="H9:I9"/>
    <mergeCell ref="A12:I40"/>
  </mergeCells>
  <pageMargins left="0.70866141732283472" right="0.70866141732283472" top="0.55118110236220474" bottom="0.55118110236220474" header="0.19685039370078741" footer="0.19685039370078741"/>
  <pageSetup paperSize="9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 УДО </vt:lpstr>
      <vt:lpstr>Лист3</vt:lpstr>
      <vt:lpstr>Паспорт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2019-01-25T13:30:11Z</dcterms:modified>
</cp:coreProperties>
</file>