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9 месяцев 2020" sheetId="1" r:id="rId1"/>
  </sheets>
  <definedNames>
    <definedName name="_xlnm.Print_Area" localSheetId="0">'9 месяцев 2020'!$A$1:$E$210</definedName>
  </definedNames>
  <calcPr fullCalcOnLoad="1"/>
</workbook>
</file>

<file path=xl/comments1.xml><?xml version="1.0" encoding="utf-8"?>
<comments xmlns="http://schemas.openxmlformats.org/spreadsheetml/2006/main">
  <authors>
    <author>Лидия Алексеевна</author>
  </authors>
  <commentList>
    <comment ref="D38" authorId="0">
      <text>
        <r>
          <rPr>
            <b/>
            <sz val="8"/>
            <rFont val="Tahoma"/>
            <family val="2"/>
          </rPr>
          <t>Лидия Алексеевна: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<sst xmlns="http://schemas.openxmlformats.org/spreadsheetml/2006/main" count="266" uniqueCount="65">
  <si>
    <t>Строительство</t>
  </si>
  <si>
    <t>Образование</t>
  </si>
  <si>
    <t>Итого:</t>
  </si>
  <si>
    <t>Виды экономической деятельности</t>
  </si>
  <si>
    <t>Наименование показателей</t>
  </si>
  <si>
    <t>Оборот организаций</t>
  </si>
  <si>
    <t>Объем розничного товарооборота</t>
  </si>
  <si>
    <t>Объем платных услуг</t>
  </si>
  <si>
    <t>Оборот общественного питания</t>
  </si>
  <si>
    <t>Оборот оптовой торговли</t>
  </si>
  <si>
    <t>Темп роста, %</t>
  </si>
  <si>
    <t xml:space="preserve">Инвестиции </t>
  </si>
  <si>
    <t xml:space="preserve">
Наименование ОКВЭД           </t>
  </si>
  <si>
    <t>Темп роста,
%</t>
  </si>
  <si>
    <t>Торговля оптовая и розничная; ремонт автотранспортных средств и мотоциклов</t>
  </si>
  <si>
    <t>Деятельность по операциям с недвижимым имуществом</t>
  </si>
  <si>
    <t>Деятельность в области здравоохранения и социальных услуг</t>
  </si>
  <si>
    <t>Деятельность в области информации и связи</t>
  </si>
  <si>
    <t>-</t>
  </si>
  <si>
    <t xml:space="preserve">Сельское, лесное  хозяйство, охота, рыболовство и рыбоводство </t>
  </si>
  <si>
    <t>Обрабатывающие производства</t>
  </si>
  <si>
    <t>Деятельность гостиниц и предприятий общественного питания</t>
  </si>
  <si>
    <t>Деятельность финансовая и страховая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</si>
  <si>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</si>
  <si>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</si>
  <si>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Транспортировка и хранение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</si>
  <si>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</si>
  <si>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</si>
  <si>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Государственное управление и обеспечение военной безопасности; социальное обеспечение</t>
  </si>
  <si>
    <t xml:space="preserve"> </t>
  </si>
  <si>
    <t>данные не предоставляются</t>
  </si>
  <si>
    <t>Темп роста к  1 полугодию 2020 года</t>
  </si>
  <si>
    <t>Оборот выпуска товаров, работ и услуг по полному кругу  предприятий округа за 9 месяцев 2020г.</t>
  </si>
  <si>
    <t>9 месяцев 2019 года, 
 млн.руб.</t>
  </si>
  <si>
    <t>9 месяцев 2020 года,
 млн.руб.</t>
  </si>
  <si>
    <t xml:space="preserve">   Доля оборота 
за 9 месяцев 2020 года, 
%</t>
  </si>
  <si>
    <t>Оборот выпуска товаров, работ и услуг крупными и средними предприятиями района за  9 месяцев 2020 года.</t>
  </si>
  <si>
    <t>Оборот выпуска товаров, работ и услуг по малым предприятиям  за 9 месяцев 2020 года.</t>
  </si>
  <si>
    <t>Оборот выпуска товаров, работ и услуг по предприятиям с численностью до 15 человек за 9 месяцев 2020 года.</t>
  </si>
  <si>
    <t xml:space="preserve">        Среднемесячная зарплата по полному кругу  предприятий округа
 за  9 месяцев 2020 года.                                                                                                                                                        </t>
  </si>
  <si>
    <t xml:space="preserve">Среднемесячная зарплата по полному кругу  предприятий округа
 за  9 месяцев 2020 года.    </t>
  </si>
  <si>
    <t>9 месяцев 2019 года,
 рублей</t>
  </si>
  <si>
    <t>9 месяцев 2020 года,
рублей</t>
  </si>
  <si>
    <t>Среднемесячная зарплата по крупным и средним предприятиям округа  за 9 месяцев 2020 года</t>
  </si>
  <si>
    <t>Среднемесячная зарплата по малым предприятиям округа 
за 1 9 месяцев 2020 года</t>
  </si>
  <si>
    <t>Среднемесячная зарплата по малым предприятиям округа 
за 9 месяцеве 2020 года.</t>
  </si>
  <si>
    <t>Среднемесячная зарплата по предприятиям с численностью до 15 человек по округу 
за 9 месяцев 2020 года.</t>
  </si>
  <si>
    <t>Среднемесячная зарплата по предприятиям с численностью до 15 человек по округу   за 9 месяцев 2020 года</t>
  </si>
  <si>
    <t xml:space="preserve">        Среднесписочная численность работающих на предприятиях округа
 за 9 месяцев 2020года.                                               </t>
  </si>
  <si>
    <t xml:space="preserve">9 месяцев 2019 года,
человек </t>
  </si>
  <si>
    <t xml:space="preserve"> 9 месяцев 2020 года, человек </t>
  </si>
  <si>
    <t xml:space="preserve">Среднесписочная численность работающих на крупных и средних предприятиях округа 
за 9 месяцев 2020 года.                      </t>
  </si>
  <si>
    <t>Среднесписочная численность работающих на малых предприятиях округа
 за 9 месяцев 2020 года</t>
  </si>
  <si>
    <t>Среднесписочная численность работающих на предприятиях округа с численностью до 15 человек 
 за 9 месяцев 2020 года.</t>
  </si>
  <si>
    <t>По полному кругу предприятий округа
  за 9 месяцев 2020 года.</t>
  </si>
  <si>
    <t xml:space="preserve"> 9 месяцев 2020 года,
 млн.руб.</t>
  </si>
  <si>
    <t>Темп роста к 9 месяцам 2019 года</t>
  </si>
  <si>
    <t>По крупным и средним предприятиям округа 
за 9 месяцев 2020 года.</t>
  </si>
  <si>
    <t xml:space="preserve"> 9 месяцев 2020года,
 млн.руб.</t>
  </si>
  <si>
    <t>По малым предприям округа 
за 9 месяцев 2020 года.</t>
  </si>
  <si>
    <t>9 месяцев 2020года,
 млн.руб.</t>
  </si>
  <si>
    <t>Темп роста к 
 9 месяцам 2020 года</t>
  </si>
  <si>
    <t>По предприям округа с численностью до 15 человек 
за  9 месяцев 2020 года.</t>
  </si>
  <si>
    <t>Среднемесячная зарплата по крупным за 9 месяцев 2020 года.</t>
  </si>
  <si>
    <t>Социально-экономическое развитие городского округа Зарайск за  9 месяцев 2020 года.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</si>
</sst>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%"/>
    <numFmt numFmtId="195" formatCode="0.00000"/>
    <numFmt numFmtId="196" formatCode="0.0000"/>
    <numFmt numFmtId="197" formatCode="0.000000"/>
    <numFmt numFmtId="198" formatCode="#,##0.0"/>
  </numFmts>
  <fonts count="72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i/>
      <sz val="14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4"/>
      <color indexed="9"/>
      <name val="Times New Roman"/>
      <family val="1"/>
    </font>
    <font>
      <sz val="14"/>
      <color indexed="9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4"/>
      <color theme="0"/>
      <name val="Times New Roman"/>
      <family val="1"/>
    </font>
    <font>
      <sz val="14"/>
      <color theme="0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/>
      <name val="Times New Roman"/>
      <family val="1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9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top" wrapText="1"/>
    </xf>
    <xf numFmtId="192" fontId="3" fillId="0" borderId="10" xfId="0" applyNumberFormat="1" applyFont="1" applyBorder="1" applyAlignment="1">
      <alignment horizontal="center" vertical="top" wrapText="1"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 horizontal="center" wrapText="1"/>
    </xf>
    <xf numFmtId="0" fontId="62" fillId="0" borderId="0" xfId="0" applyFont="1" applyFill="1" applyAlignment="1">
      <alignment/>
    </xf>
    <xf numFmtId="0" fontId="60" fillId="33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10" xfId="0" applyFont="1" applyBorder="1" applyAlignment="1">
      <alignment horizontal="justify" vertical="top" wrapText="1"/>
    </xf>
    <xf numFmtId="194" fontId="64" fillId="0" borderId="10" xfId="0" applyNumberFormat="1" applyFont="1" applyBorder="1" applyAlignment="1">
      <alignment horizontal="center" vertical="top" wrapText="1"/>
    </xf>
    <xf numFmtId="0" fontId="64" fillId="0" borderId="0" xfId="0" applyFont="1" applyAlignment="1">
      <alignment horizontal="justify"/>
    </xf>
    <xf numFmtId="0" fontId="65" fillId="0" borderId="0" xfId="0" applyFont="1" applyAlignment="1">
      <alignment/>
    </xf>
    <xf numFmtId="192" fontId="64" fillId="0" borderId="10" xfId="0" applyNumberFormat="1" applyFont="1" applyBorder="1" applyAlignment="1">
      <alignment horizontal="center" vertical="top" wrapText="1"/>
    </xf>
    <xf numFmtId="0" fontId="64" fillId="0" borderId="10" xfId="0" applyFont="1" applyFill="1" applyBorder="1" applyAlignment="1">
      <alignment horizontal="justify" vertical="top" wrapText="1"/>
    </xf>
    <xf numFmtId="0" fontId="64" fillId="0" borderId="0" xfId="0" applyFont="1" applyBorder="1" applyAlignment="1">
      <alignment horizontal="justify" vertical="top" wrapText="1"/>
    </xf>
    <xf numFmtId="0" fontId="64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top" wrapText="1"/>
    </xf>
    <xf numFmtId="194" fontId="64" fillId="0" borderId="0" xfId="0" applyNumberFormat="1" applyFont="1" applyBorder="1" applyAlignment="1">
      <alignment horizontal="center" vertical="top" wrapText="1"/>
    </xf>
    <xf numFmtId="0" fontId="63" fillId="0" borderId="0" xfId="0" applyFont="1" applyFill="1" applyAlignment="1">
      <alignment/>
    </xf>
    <xf numFmtId="192" fontId="64" fillId="0" borderId="10" xfId="0" applyNumberFormat="1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horizontal="justify" vertical="top" wrapText="1"/>
    </xf>
    <xf numFmtId="0" fontId="64" fillId="0" borderId="11" xfId="0" applyFont="1" applyFill="1" applyBorder="1" applyAlignment="1">
      <alignment horizontal="justify" vertical="top" wrapText="1"/>
    </xf>
    <xf numFmtId="0" fontId="64" fillId="0" borderId="0" xfId="0" applyFont="1" applyFill="1" applyBorder="1" applyAlignment="1">
      <alignment vertical="top" wrapText="1"/>
    </xf>
    <xf numFmtId="192" fontId="64" fillId="0" borderId="0" xfId="0" applyNumberFormat="1" applyFont="1" applyFill="1" applyBorder="1" applyAlignment="1">
      <alignment horizontal="center" vertical="top" wrapText="1"/>
    </xf>
    <xf numFmtId="194" fontId="64" fillId="0" borderId="11" xfId="0" applyNumberFormat="1" applyFont="1" applyFill="1" applyBorder="1" applyAlignment="1">
      <alignment horizontal="center" vertical="top" wrapText="1"/>
    </xf>
    <xf numFmtId="194" fontId="6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13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192" fontId="3" fillId="0" borderId="16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61" fillId="0" borderId="20" xfId="0" applyNumberFormat="1" applyFont="1" applyBorder="1" applyAlignment="1">
      <alignment horizontal="center" vertical="top" wrapText="1"/>
    </xf>
    <xf numFmtId="4" fontId="61" fillId="0" borderId="20" xfId="0" applyNumberFormat="1" applyFont="1" applyBorder="1" applyAlignment="1">
      <alignment horizontal="left" vertical="top" wrapText="1"/>
    </xf>
    <xf numFmtId="2" fontId="61" fillId="0" borderId="20" xfId="0" applyNumberFormat="1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192" fontId="1" fillId="0" borderId="21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92" fontId="3" fillId="0" borderId="0" xfId="0" applyNumberFormat="1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92" fontId="3" fillId="0" borderId="15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66" fillId="0" borderId="15" xfId="0" applyNumberFormat="1" applyFont="1" applyBorder="1" applyAlignment="1">
      <alignment horizontal="center" vertical="center" wrapText="1"/>
    </xf>
    <xf numFmtId="192" fontId="66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193" fontId="3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9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68" fillId="0" borderId="0" xfId="0" applyNumberFormat="1" applyFont="1" applyFill="1" applyAlignment="1">
      <alignment horizontal="center" wrapText="1"/>
    </xf>
    <xf numFmtId="0" fontId="3" fillId="4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vertical="center" wrapText="1"/>
    </xf>
    <xf numFmtId="0" fontId="8" fillId="4" borderId="23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vertical="center" wrapText="1"/>
    </xf>
    <xf numFmtId="0" fontId="8" fillId="4" borderId="29" xfId="0" applyFont="1" applyFill="1" applyBorder="1" applyAlignment="1">
      <alignment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wrapText="1"/>
    </xf>
    <xf numFmtId="0" fontId="8" fillId="4" borderId="0" xfId="0" applyFont="1" applyFill="1" applyAlignment="1">
      <alignment wrapText="1"/>
    </xf>
    <xf numFmtId="0" fontId="3" fillId="34" borderId="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top" wrapText="1"/>
    </xf>
    <xf numFmtId="0" fontId="67" fillId="0" borderId="31" xfId="0" applyFont="1" applyBorder="1" applyAlignment="1">
      <alignment horizontal="center" vertical="top" wrapText="1"/>
    </xf>
    <xf numFmtId="0" fontId="69" fillId="0" borderId="32" xfId="0" applyFont="1" applyBorder="1" applyAlignment="1">
      <alignment horizontal="center" vertical="top" wrapText="1"/>
    </xf>
    <xf numFmtId="0" fontId="67" fillId="0" borderId="33" xfId="0" applyFont="1" applyBorder="1" applyAlignment="1">
      <alignment horizontal="center" vertical="top" wrapText="1"/>
    </xf>
    <xf numFmtId="0" fontId="69" fillId="0" borderId="34" xfId="0" applyFont="1" applyBorder="1" applyAlignment="1">
      <alignment horizontal="center" vertical="top" wrapText="1"/>
    </xf>
    <xf numFmtId="0" fontId="70" fillId="0" borderId="11" xfId="0" applyFont="1" applyBorder="1" applyAlignment="1">
      <alignment horizontal="center" vertical="top" wrapText="1"/>
    </xf>
    <xf numFmtId="0" fontId="65" fillId="0" borderId="35" xfId="0" applyFont="1" applyBorder="1" applyAlignment="1">
      <alignment horizontal="center" vertical="top" wrapText="1"/>
    </xf>
    <xf numFmtId="4" fontId="64" fillId="0" borderId="35" xfId="0" applyNumberFormat="1" applyFont="1" applyBorder="1" applyAlignment="1">
      <alignment horizontal="center" vertical="top" wrapText="1"/>
    </xf>
    <xf numFmtId="4" fontId="63" fillId="0" borderId="35" xfId="0" applyNumberFormat="1" applyFont="1" applyBorder="1" applyAlignment="1">
      <alignment horizontal="center" vertical="top" wrapText="1"/>
    </xf>
    <xf numFmtId="4" fontId="64" fillId="0" borderId="10" xfId="0" applyNumberFormat="1" applyFont="1" applyBorder="1" applyAlignment="1">
      <alignment horizontal="center" vertical="top" wrapText="1"/>
    </xf>
    <xf numFmtId="4" fontId="63" fillId="0" borderId="10" xfId="0" applyNumberFormat="1" applyFont="1" applyBorder="1" applyAlignment="1">
      <alignment horizontal="center" vertical="top" wrapText="1"/>
    </xf>
    <xf numFmtId="0" fontId="66" fillId="34" borderId="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2" fontId="64" fillId="0" borderId="10" xfId="0" applyNumberFormat="1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4" fontId="64" fillId="0" borderId="11" xfId="0" applyNumberFormat="1" applyFont="1" applyBorder="1" applyAlignment="1">
      <alignment horizontal="center" vertical="top" wrapText="1"/>
    </xf>
    <xf numFmtId="4" fontId="63" fillId="0" borderId="11" xfId="0" applyNumberFormat="1" applyFont="1" applyBorder="1" applyAlignment="1">
      <alignment horizontal="center" vertical="top" wrapText="1"/>
    </xf>
    <xf numFmtId="2" fontId="64" fillId="0" borderId="36" xfId="0" applyNumberFormat="1" applyFont="1" applyBorder="1" applyAlignment="1">
      <alignment horizontal="center" vertical="top" wrapText="1"/>
    </xf>
    <xf numFmtId="2" fontId="64" fillId="0" borderId="37" xfId="0" applyNumberFormat="1" applyFont="1" applyBorder="1" applyAlignment="1">
      <alignment horizontal="center" vertical="top" wrapText="1"/>
    </xf>
    <xf numFmtId="0" fontId="64" fillId="0" borderId="36" xfId="0" applyFont="1" applyFill="1" applyBorder="1" applyAlignment="1">
      <alignment horizontal="center" vertical="top" wrapText="1"/>
    </xf>
    <xf numFmtId="0" fontId="64" fillId="0" borderId="37" xfId="0" applyFont="1" applyFill="1" applyBorder="1" applyAlignment="1">
      <alignment horizontal="center" vertical="top" wrapText="1"/>
    </xf>
    <xf numFmtId="0" fontId="66" fillId="34" borderId="0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center" wrapText="1"/>
    </xf>
    <xf numFmtId="2" fontId="64" fillId="0" borderId="36" xfId="0" applyNumberFormat="1" applyFont="1" applyFill="1" applyBorder="1" applyAlignment="1">
      <alignment horizontal="center" vertical="top" wrapText="1"/>
    </xf>
    <xf numFmtId="0" fontId="67" fillId="0" borderId="36" xfId="0" applyFont="1" applyFill="1" applyBorder="1" applyAlignment="1">
      <alignment horizontal="center" vertical="top" wrapText="1"/>
    </xf>
    <xf numFmtId="0" fontId="67" fillId="0" borderId="37" xfId="0" applyFont="1" applyFill="1" applyBorder="1" applyAlignment="1">
      <alignment horizontal="center" vertical="top" wrapText="1"/>
    </xf>
    <xf numFmtId="2" fontId="64" fillId="0" borderId="37" xfId="0" applyNumberFormat="1" applyFont="1" applyFill="1" applyBorder="1" applyAlignment="1">
      <alignment horizontal="center" vertical="top" wrapText="1"/>
    </xf>
    <xf numFmtId="2" fontId="64" fillId="33" borderId="36" xfId="0" applyNumberFormat="1" applyFont="1" applyFill="1" applyBorder="1" applyAlignment="1">
      <alignment horizontal="center" vertical="top" wrapText="1"/>
    </xf>
    <xf numFmtId="2" fontId="64" fillId="33" borderId="37" xfId="0" applyNumberFormat="1" applyFont="1" applyFill="1" applyBorder="1" applyAlignment="1">
      <alignment horizontal="center" vertical="top" wrapText="1"/>
    </xf>
    <xf numFmtId="0" fontId="64" fillId="0" borderId="31" xfId="0" applyFont="1" applyFill="1" applyBorder="1" applyAlignment="1">
      <alignment horizontal="center" vertical="top" wrapText="1"/>
    </xf>
    <xf numFmtId="0" fontId="64" fillId="0" borderId="32" xfId="0" applyFont="1" applyFill="1" applyBorder="1" applyAlignment="1">
      <alignment horizontal="center" vertical="top" wrapText="1"/>
    </xf>
    <xf numFmtId="0" fontId="64" fillId="0" borderId="36" xfId="0" applyFont="1" applyBorder="1" applyAlignment="1">
      <alignment horizontal="center" vertical="top" wrapText="1"/>
    </xf>
    <xf numFmtId="0" fontId="64" fillId="0" borderId="37" xfId="0" applyFont="1" applyBorder="1" applyAlignment="1">
      <alignment horizontal="center" vertical="top" wrapText="1"/>
    </xf>
    <xf numFmtId="0" fontId="64" fillId="33" borderId="37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2:H209"/>
  <sheetViews>
    <sheetView tabSelected="1" zoomScalePageLayoutView="0" workbookViewId="0" topLeftCell="A1">
      <selection activeCell="E59" sqref="E59"/>
    </sheetView>
  </sheetViews>
  <sheetFormatPr defaultColWidth="9.140625" defaultRowHeight="12.75"/>
  <cols>
    <col min="1" max="1" width="65.28125" style="0" customWidth="1"/>
    <col min="2" max="2" width="15.57421875" style="0" customWidth="1"/>
    <col min="3" max="3" width="15.00390625" style="0" customWidth="1"/>
    <col min="4" max="4" width="18.7109375" style="0" customWidth="1"/>
    <col min="5" max="5" width="17.8515625" style="0" customWidth="1"/>
  </cols>
  <sheetData>
    <row r="2" spans="1:5" ht="12.75" customHeight="1">
      <c r="A2" s="88" t="s">
        <v>64</v>
      </c>
      <c r="B2" s="89"/>
      <c r="C2" s="89"/>
      <c r="D2" s="89"/>
      <c r="E2" s="89"/>
    </row>
    <row r="3" spans="1:5" ht="22.5" customHeight="1">
      <c r="A3" s="89"/>
      <c r="B3" s="89"/>
      <c r="C3" s="89"/>
      <c r="D3" s="89"/>
      <c r="E3" s="89"/>
    </row>
    <row r="4" spans="1:5" ht="28.5" customHeight="1" thickBot="1">
      <c r="A4" s="90" t="s">
        <v>32</v>
      </c>
      <c r="B4" s="91"/>
      <c r="C4" s="91"/>
      <c r="D4" s="91"/>
      <c r="E4" s="91"/>
    </row>
    <row r="5" spans="1:5" ht="48" customHeight="1">
      <c r="A5" s="50" t="s">
        <v>12</v>
      </c>
      <c r="B5" s="49" t="s">
        <v>33</v>
      </c>
      <c r="C5" s="49" t="s">
        <v>34</v>
      </c>
      <c r="D5" s="49" t="s">
        <v>13</v>
      </c>
      <c r="E5" s="51" t="s">
        <v>35</v>
      </c>
    </row>
    <row r="6" spans="1:5" ht="31.5" customHeight="1">
      <c r="A6" s="59" t="s">
        <v>19</v>
      </c>
      <c r="B6" s="39">
        <f aca="true" t="shared" si="0" ref="B6:C21">B25+B44+B63</f>
        <v>1119.012</v>
      </c>
      <c r="C6" s="39">
        <f t="shared" si="0"/>
        <v>2077.643</v>
      </c>
      <c r="D6" s="40">
        <f>C6/B6*100</f>
        <v>185.66762465460604</v>
      </c>
      <c r="E6" s="41">
        <f>C6/C21*100</f>
        <v>24.308273920122947</v>
      </c>
    </row>
    <row r="7" spans="1:5" ht="31.5" customHeight="1">
      <c r="A7" s="59" t="s">
        <v>20</v>
      </c>
      <c r="B7" s="39">
        <f t="shared" si="0"/>
        <v>3968.96</v>
      </c>
      <c r="C7" s="39">
        <f t="shared" si="0"/>
        <v>793.02</v>
      </c>
      <c r="D7" s="40">
        <f aca="true" t="shared" si="1" ref="D7:D20">C7/B7*100</f>
        <v>19.980549060711116</v>
      </c>
      <c r="E7" s="41">
        <f>C7/C21*100</f>
        <v>9.278277059213686</v>
      </c>
    </row>
    <row r="8" spans="1:5" ht="31.5" customHeight="1">
      <c r="A8" s="59" t="s">
        <v>14</v>
      </c>
      <c r="B8" s="39">
        <f t="shared" si="0"/>
        <v>3747.45</v>
      </c>
      <c r="C8" s="39">
        <f t="shared" si="0"/>
        <v>3985.9700000000003</v>
      </c>
      <c r="D8" s="40">
        <f t="shared" si="1"/>
        <v>106.36486143911195</v>
      </c>
      <c r="E8" s="41">
        <f>C8/C21*100</f>
        <v>46.6355627975511</v>
      </c>
    </row>
    <row r="9" spans="1:5" ht="31.5" customHeight="1">
      <c r="A9" s="59" t="s">
        <v>0</v>
      </c>
      <c r="B9" s="39">
        <f t="shared" si="0"/>
        <v>154.37</v>
      </c>
      <c r="C9" s="39">
        <f t="shared" si="0"/>
        <v>573.43</v>
      </c>
      <c r="D9" s="40">
        <f t="shared" si="1"/>
        <v>371.46466282308734</v>
      </c>
      <c r="E9" s="41">
        <f>C9/C21*100</f>
        <v>6.709089826315734</v>
      </c>
    </row>
    <row r="10" spans="1:5" ht="31.5" customHeight="1">
      <c r="A10" s="59" t="s">
        <v>21</v>
      </c>
      <c r="B10" s="39">
        <f t="shared" si="0"/>
        <v>11.35</v>
      </c>
      <c r="C10" s="39">
        <f t="shared" si="0"/>
        <v>4.12</v>
      </c>
      <c r="D10" s="40">
        <f t="shared" si="1"/>
        <v>36.29955947136564</v>
      </c>
      <c r="E10" s="41">
        <f>C10/C25*100</f>
        <v>0.320228823703151</v>
      </c>
    </row>
    <row r="11" spans="1:5" ht="31.5" customHeight="1">
      <c r="A11" s="52" t="s">
        <v>17</v>
      </c>
      <c r="B11" s="39">
        <f t="shared" si="0"/>
        <v>35.15</v>
      </c>
      <c r="C11" s="39">
        <f t="shared" si="0"/>
        <v>34.03</v>
      </c>
      <c r="D11" s="40">
        <f t="shared" si="1"/>
        <v>96.8136557610242</v>
      </c>
      <c r="E11" s="41">
        <f>C11/C21*100</f>
        <v>0.3981485565623083</v>
      </c>
    </row>
    <row r="12" spans="1:5" ht="31.5" customHeight="1">
      <c r="A12" s="47" t="s">
        <v>22</v>
      </c>
      <c r="B12" s="39">
        <f t="shared" si="0"/>
        <v>0</v>
      </c>
      <c r="C12" s="39">
        <f t="shared" si="0"/>
        <v>0.008</v>
      </c>
      <c r="D12" s="40" t="s">
        <v>18</v>
      </c>
      <c r="E12" s="41">
        <f>C12/C27*100</f>
        <v>0.00023600839009826799</v>
      </c>
    </row>
    <row r="13" spans="1:5" ht="31.5" customHeight="1">
      <c r="A13" s="59" t="s">
        <v>15</v>
      </c>
      <c r="B13" s="39">
        <f t="shared" si="0"/>
        <v>682.67</v>
      </c>
      <c r="C13" s="39">
        <f t="shared" si="0"/>
        <v>665.83</v>
      </c>
      <c r="D13" s="40">
        <f t="shared" si="1"/>
        <v>97.53321516984782</v>
      </c>
      <c r="E13" s="41">
        <f>C13/C21*100</f>
        <v>7.7901631917684915</v>
      </c>
    </row>
    <row r="14" spans="1:5" ht="31.5" customHeight="1">
      <c r="A14" s="59" t="s">
        <v>23</v>
      </c>
      <c r="B14" s="39">
        <f>B33+B52+B71</f>
        <v>1.379</v>
      </c>
      <c r="C14" s="39">
        <f>C33+B52+C71</f>
        <v>1.0110000000000001</v>
      </c>
      <c r="D14" s="40">
        <f t="shared" si="1"/>
        <v>73.31399564902104</v>
      </c>
      <c r="E14" s="41">
        <f>C14/C21*100</f>
        <v>0.011828627407713599</v>
      </c>
    </row>
    <row r="15" spans="1:5" ht="31.5" customHeight="1">
      <c r="A15" s="59" t="s">
        <v>24</v>
      </c>
      <c r="B15" s="39">
        <f t="shared" si="0"/>
        <v>16.1837</v>
      </c>
      <c r="C15" s="39">
        <f t="shared" si="0"/>
        <v>10.315</v>
      </c>
      <c r="D15" s="40">
        <f t="shared" si="1"/>
        <v>63.73696991417289</v>
      </c>
      <c r="E15" s="41">
        <f>C15/C21*100</f>
        <v>0.12068475935763179</v>
      </c>
    </row>
    <row r="16" spans="1:5" ht="31.5" customHeight="1">
      <c r="A16" s="59" t="s">
        <v>1</v>
      </c>
      <c r="B16" s="39">
        <f t="shared" si="0"/>
        <v>35.188</v>
      </c>
      <c r="C16" s="39">
        <f t="shared" si="0"/>
        <v>25.25</v>
      </c>
      <c r="D16" s="40">
        <f t="shared" si="1"/>
        <v>71.75741730135273</v>
      </c>
      <c r="E16" s="41">
        <f>C16/C21*100</f>
        <v>0.29542318698790143</v>
      </c>
    </row>
    <row r="17" spans="1:5" ht="31.5" customHeight="1">
      <c r="A17" s="59" t="s">
        <v>25</v>
      </c>
      <c r="B17" s="39">
        <f t="shared" si="0"/>
        <v>30.112</v>
      </c>
      <c r="C17" s="39">
        <f t="shared" si="0"/>
        <v>55.67700000000001</v>
      </c>
      <c r="D17" s="40">
        <f t="shared" si="1"/>
        <v>184.89970775770462</v>
      </c>
      <c r="E17" s="41">
        <f>C17/C21*100</f>
        <v>0.6514169022544708</v>
      </c>
    </row>
    <row r="18" spans="1:5" ht="31.5" customHeight="1">
      <c r="A18" s="59" t="s">
        <v>16</v>
      </c>
      <c r="B18" s="39">
        <f t="shared" si="0"/>
        <v>305.227</v>
      </c>
      <c r="C18" s="39">
        <f t="shared" si="0"/>
        <v>302.03099999999995</v>
      </c>
      <c r="D18" s="40">
        <f t="shared" si="1"/>
        <v>98.95291045680756</v>
      </c>
      <c r="E18" s="41">
        <f>C18/C21*100</f>
        <v>3.533741013431399</v>
      </c>
    </row>
    <row r="19" spans="1:5" ht="31.5" customHeight="1">
      <c r="A19" s="59" t="s">
        <v>26</v>
      </c>
      <c r="B19" s="39">
        <f t="shared" si="0"/>
        <v>17.85</v>
      </c>
      <c r="C19" s="39">
        <f t="shared" si="0"/>
        <v>14.012</v>
      </c>
      <c r="D19" s="40">
        <f t="shared" si="1"/>
        <v>78.4985994397759</v>
      </c>
      <c r="E19" s="41">
        <f>C19/C21*100</f>
        <v>0.16393939390393958</v>
      </c>
    </row>
    <row r="20" spans="1:8" ht="31.5" customHeight="1">
      <c r="A20" s="59" t="s">
        <v>27</v>
      </c>
      <c r="B20" s="39">
        <f t="shared" si="0"/>
        <v>5.24</v>
      </c>
      <c r="C20" s="39">
        <f t="shared" si="0"/>
        <v>5.218</v>
      </c>
      <c r="D20" s="40">
        <f t="shared" si="1"/>
        <v>99.58015267175571</v>
      </c>
      <c r="E20" s="41">
        <f>C20/C21*100</f>
        <v>0.061050225334767116</v>
      </c>
      <c r="H20" s="65" t="s">
        <v>29</v>
      </c>
    </row>
    <row r="21" spans="1:5" ht="31.5" customHeight="1" thickBot="1">
      <c r="A21" s="48" t="s">
        <v>2</v>
      </c>
      <c r="B21" s="45">
        <f t="shared" si="0"/>
        <v>10130.1417</v>
      </c>
      <c r="C21" s="45">
        <f t="shared" si="0"/>
        <v>8547.061000000002</v>
      </c>
      <c r="D21" s="66">
        <f>C21/B21*100</f>
        <v>84.37257101744196</v>
      </c>
      <c r="E21" s="140">
        <f>SUM(E6:E20)</f>
        <v>100.27806429230533</v>
      </c>
    </row>
    <row r="22" spans="1:5" ht="31.5" customHeight="1" thickBot="1">
      <c r="A22" s="60"/>
      <c r="B22" s="61"/>
      <c r="C22" s="61"/>
      <c r="D22" s="62"/>
      <c r="E22" s="62"/>
    </row>
    <row r="23" spans="1:5" ht="41.25" customHeight="1" thickBot="1">
      <c r="A23" s="92" t="s">
        <v>36</v>
      </c>
      <c r="B23" s="93"/>
      <c r="C23" s="93"/>
      <c r="D23" s="93"/>
      <c r="E23" s="94"/>
    </row>
    <row r="24" spans="1:5" ht="51.75" customHeight="1">
      <c r="A24" s="64" t="s">
        <v>12</v>
      </c>
      <c r="B24" s="49" t="s">
        <v>33</v>
      </c>
      <c r="C24" s="49" t="s">
        <v>34</v>
      </c>
      <c r="D24" s="49" t="s">
        <v>13</v>
      </c>
      <c r="E24" s="51" t="s">
        <v>35</v>
      </c>
    </row>
    <row r="25" spans="1:5" ht="32.25" customHeight="1">
      <c r="A25" s="52" t="s">
        <v>19</v>
      </c>
      <c r="B25" s="79">
        <v>475.73</v>
      </c>
      <c r="C25" s="79">
        <v>1286.58</v>
      </c>
      <c r="D25" s="40">
        <f>C25/B25*100</f>
        <v>270.44331868917243</v>
      </c>
      <c r="E25" s="80">
        <f>C25/C40*100</f>
        <v>22.559638170463106</v>
      </c>
    </row>
    <row r="26" spans="1:5" ht="32.25" customHeight="1">
      <c r="A26" s="52" t="s">
        <v>20</v>
      </c>
      <c r="B26" s="79">
        <v>3437.81</v>
      </c>
      <c r="C26" s="79">
        <v>141.12</v>
      </c>
      <c r="D26" s="40">
        <f aca="true" t="shared" si="2" ref="D26:D38">C26/B26*100</f>
        <v>4.104938900055559</v>
      </c>
      <c r="E26" s="80">
        <f>C26/C40*100</f>
        <v>2.4744797359011907</v>
      </c>
    </row>
    <row r="27" spans="1:5" ht="32.25" customHeight="1">
      <c r="A27" s="52" t="s">
        <v>14</v>
      </c>
      <c r="B27" s="79">
        <v>3262.06</v>
      </c>
      <c r="C27" s="79">
        <v>3389.71</v>
      </c>
      <c r="D27" s="40">
        <f t="shared" si="2"/>
        <v>103.91317143154939</v>
      </c>
      <c r="E27" s="80">
        <f>C27/C40*100</f>
        <v>59.43713651914416</v>
      </c>
    </row>
    <row r="28" spans="1:5" ht="32.25" customHeight="1">
      <c r="A28" s="52" t="s">
        <v>0</v>
      </c>
      <c r="B28" s="79">
        <v>0</v>
      </c>
      <c r="C28" s="79">
        <v>0</v>
      </c>
      <c r="D28" s="79" t="s">
        <v>18</v>
      </c>
      <c r="E28" s="68">
        <v>0</v>
      </c>
    </row>
    <row r="29" spans="1:5" ht="32.25" customHeight="1">
      <c r="A29" s="52" t="s">
        <v>21</v>
      </c>
      <c r="B29" s="79">
        <v>11.35</v>
      </c>
      <c r="C29" s="79">
        <v>4.12</v>
      </c>
      <c r="D29" s="79" t="s">
        <v>18</v>
      </c>
      <c r="E29" s="80">
        <f>C29/C40*100</f>
        <v>0.07224246394496106</v>
      </c>
    </row>
    <row r="30" spans="1:5" ht="32.25" customHeight="1">
      <c r="A30" s="52" t="s">
        <v>17</v>
      </c>
      <c r="B30" s="79">
        <v>0</v>
      </c>
      <c r="C30" s="79">
        <v>0</v>
      </c>
      <c r="D30" s="79">
        <v>0</v>
      </c>
      <c r="E30" s="68">
        <v>0</v>
      </c>
    </row>
    <row r="31" spans="1:5" ht="32.25" customHeight="1">
      <c r="A31" s="38" t="s">
        <v>22</v>
      </c>
      <c r="B31" s="79">
        <v>0</v>
      </c>
      <c r="C31" s="79">
        <v>0.008</v>
      </c>
      <c r="D31" s="79" t="s">
        <v>18</v>
      </c>
      <c r="E31" s="68">
        <v>0</v>
      </c>
    </row>
    <row r="32" spans="1:5" ht="32.25" customHeight="1">
      <c r="A32" s="52" t="s">
        <v>15</v>
      </c>
      <c r="B32" s="79">
        <v>518.9</v>
      </c>
      <c r="C32" s="79">
        <v>530.34</v>
      </c>
      <c r="D32" s="40">
        <f t="shared" si="2"/>
        <v>102.20466371169783</v>
      </c>
      <c r="E32" s="41">
        <f>C32/C40*100</f>
        <v>9.29928842926472</v>
      </c>
    </row>
    <row r="33" spans="1:5" ht="32.25" customHeight="1">
      <c r="A33" s="52" t="s">
        <v>23</v>
      </c>
      <c r="B33" s="79">
        <v>0.455</v>
      </c>
      <c r="C33" s="79">
        <v>0.087</v>
      </c>
      <c r="D33" s="40">
        <f t="shared" si="2"/>
        <v>19.12087912087912</v>
      </c>
      <c r="E33" s="80">
        <f>C33/C40*100</f>
        <v>0.0015255083405853428</v>
      </c>
    </row>
    <row r="34" spans="1:5" ht="32.25" customHeight="1">
      <c r="A34" s="52" t="s">
        <v>24</v>
      </c>
      <c r="B34" s="79">
        <v>0</v>
      </c>
      <c r="C34" s="79">
        <v>0</v>
      </c>
      <c r="D34" s="40" t="s">
        <v>18</v>
      </c>
      <c r="E34" s="80">
        <f>C34/C40*100</f>
        <v>0</v>
      </c>
    </row>
    <row r="35" spans="1:5" ht="32.25" customHeight="1">
      <c r="A35" s="52" t="s">
        <v>1</v>
      </c>
      <c r="B35" s="79">
        <v>29.755</v>
      </c>
      <c r="C35" s="79">
        <v>20.86</v>
      </c>
      <c r="D35" s="40">
        <f t="shared" si="2"/>
        <v>70.10586456057806</v>
      </c>
      <c r="E35" s="41">
        <f>C35/C40*100</f>
        <v>0.36577131016793396</v>
      </c>
    </row>
    <row r="36" spans="1:5" ht="32.25" customHeight="1">
      <c r="A36" s="52" t="s">
        <v>25</v>
      </c>
      <c r="B36" s="79">
        <v>0</v>
      </c>
      <c r="C36" s="79">
        <v>18.09</v>
      </c>
      <c r="D36" s="79" t="s">
        <v>18</v>
      </c>
      <c r="E36" s="68">
        <v>0</v>
      </c>
    </row>
    <row r="37" spans="1:5" ht="32.25" customHeight="1">
      <c r="A37" s="52" t="s">
        <v>16</v>
      </c>
      <c r="B37" s="79">
        <v>300.56</v>
      </c>
      <c r="C37" s="79">
        <v>298.09</v>
      </c>
      <c r="D37" s="40">
        <f t="shared" si="2"/>
        <v>99.17820069204151</v>
      </c>
      <c r="E37" s="41">
        <f>C37/C40*100</f>
        <v>5.226882543046952</v>
      </c>
    </row>
    <row r="38" spans="1:5" ht="32.25" customHeight="1">
      <c r="A38" s="52" t="s">
        <v>26</v>
      </c>
      <c r="B38" s="79">
        <v>17.85</v>
      </c>
      <c r="C38" s="79">
        <v>14.012</v>
      </c>
      <c r="D38" s="40">
        <f t="shared" si="2"/>
        <v>78.4985994397759</v>
      </c>
      <c r="E38" s="41">
        <f>C38/C40*100</f>
        <v>0.2456945157273773</v>
      </c>
    </row>
    <row r="39" spans="1:5" ht="32.25" customHeight="1">
      <c r="A39" s="63" t="s">
        <v>27</v>
      </c>
      <c r="B39" s="79">
        <v>0</v>
      </c>
      <c r="C39" s="79">
        <v>0</v>
      </c>
      <c r="D39" s="79">
        <v>0</v>
      </c>
      <c r="E39" s="68">
        <v>0</v>
      </c>
    </row>
    <row r="40" spans="1:5" ht="32.25" customHeight="1" thickBot="1">
      <c r="A40" s="43" t="s">
        <v>2</v>
      </c>
      <c r="B40" s="45">
        <f>SUM(B25:B39)</f>
        <v>8054.470000000001</v>
      </c>
      <c r="C40" s="45">
        <f>SUM(C25:C39)</f>
        <v>5703.017</v>
      </c>
      <c r="D40" s="66">
        <f>C40/B40*100</f>
        <v>70.80561477043182</v>
      </c>
      <c r="E40" s="140">
        <f>SUM(E25:E39)</f>
        <v>99.682659196001</v>
      </c>
    </row>
    <row r="41" spans="1:5" ht="32.25" customHeight="1" thickBot="1">
      <c r="A41" s="56"/>
      <c r="B41" s="57"/>
      <c r="C41" s="57"/>
      <c r="D41" s="58"/>
      <c r="E41" s="58"/>
    </row>
    <row r="42" spans="1:5" ht="32.25" customHeight="1" thickBot="1">
      <c r="A42" s="95" t="s">
        <v>37</v>
      </c>
      <c r="B42" s="96"/>
      <c r="C42" s="96"/>
      <c r="D42" s="96"/>
      <c r="E42" s="97"/>
    </row>
    <row r="43" spans="1:5" ht="48.75" customHeight="1">
      <c r="A43" s="50" t="s">
        <v>12</v>
      </c>
      <c r="B43" s="49" t="s">
        <v>33</v>
      </c>
      <c r="C43" s="49" t="s">
        <v>34</v>
      </c>
      <c r="D43" s="49" t="s">
        <v>13</v>
      </c>
      <c r="E43" s="51" t="s">
        <v>35</v>
      </c>
    </row>
    <row r="44" spans="1:5" ht="33" customHeight="1">
      <c r="A44" s="52" t="s">
        <v>19</v>
      </c>
      <c r="B44" s="39">
        <v>642.3</v>
      </c>
      <c r="C44" s="39">
        <v>790.21</v>
      </c>
      <c r="D44" s="40">
        <f>C44/B44*100</f>
        <v>123.02817997820334</v>
      </c>
      <c r="E44" s="41">
        <f>C44/C59*100</f>
        <v>27.805624884980396</v>
      </c>
    </row>
    <row r="45" spans="1:5" ht="33" customHeight="1">
      <c r="A45" s="52" t="s">
        <v>20</v>
      </c>
      <c r="B45" s="39">
        <v>531.15</v>
      </c>
      <c r="C45" s="39">
        <v>651.9</v>
      </c>
      <c r="D45" s="40">
        <f aca="true" t="shared" si="3" ref="D45:D59">C45/B45*100</f>
        <v>122.73369104772662</v>
      </c>
      <c r="E45" s="41">
        <f>C45/C59*100</f>
        <v>22.938822417482342</v>
      </c>
    </row>
    <row r="46" spans="1:5" ht="33" customHeight="1">
      <c r="A46" s="52" t="s">
        <v>14</v>
      </c>
      <c r="B46" s="39">
        <v>485.39</v>
      </c>
      <c r="C46" s="39">
        <v>596.26</v>
      </c>
      <c r="D46" s="40">
        <f t="shared" si="3"/>
        <v>122.84142648179814</v>
      </c>
      <c r="E46" s="41">
        <f>C46/C59*100</f>
        <v>20.980982136290873</v>
      </c>
    </row>
    <row r="47" spans="1:5" ht="33" customHeight="1">
      <c r="A47" s="52" t="s">
        <v>0</v>
      </c>
      <c r="B47" s="39">
        <v>154.37</v>
      </c>
      <c r="C47" s="39">
        <v>573.43</v>
      </c>
      <c r="D47" s="40">
        <f t="shared" si="3"/>
        <v>371.46466282308734</v>
      </c>
      <c r="E47" s="41">
        <f>C47/C59*100</f>
        <v>20.17764831854103</v>
      </c>
    </row>
    <row r="48" spans="1:5" ht="33" customHeight="1">
      <c r="A48" s="52" t="s">
        <v>21</v>
      </c>
      <c r="B48" s="79">
        <v>0</v>
      </c>
      <c r="C48" s="79">
        <v>0</v>
      </c>
      <c r="D48" s="79">
        <v>0</v>
      </c>
      <c r="E48" s="68">
        <v>0</v>
      </c>
    </row>
    <row r="49" spans="1:5" ht="33" customHeight="1">
      <c r="A49" s="52" t="s">
        <v>17</v>
      </c>
      <c r="B49" s="39">
        <v>35.15</v>
      </c>
      <c r="C49" s="39">
        <v>34.03</v>
      </c>
      <c r="D49" s="40">
        <f t="shared" si="3"/>
        <v>96.8136557610242</v>
      </c>
      <c r="E49" s="41">
        <f>C49/C59*100</f>
        <v>1.1974353840572542</v>
      </c>
    </row>
    <row r="50" spans="1:5" ht="33" customHeight="1">
      <c r="A50" s="38" t="s">
        <v>22</v>
      </c>
      <c r="B50" s="39">
        <v>0</v>
      </c>
      <c r="C50" s="39">
        <v>0</v>
      </c>
      <c r="D50" s="40" t="s">
        <v>18</v>
      </c>
      <c r="E50" s="41">
        <f>C50/C59*100</f>
        <v>0</v>
      </c>
    </row>
    <row r="51" spans="1:5" ht="33" customHeight="1">
      <c r="A51" s="52" t="s">
        <v>15</v>
      </c>
      <c r="B51" s="39">
        <v>163.77</v>
      </c>
      <c r="C51" s="39">
        <v>135.49</v>
      </c>
      <c r="D51" s="40">
        <f t="shared" si="3"/>
        <v>82.73188007571595</v>
      </c>
      <c r="E51" s="41">
        <f>C51/C59*100</f>
        <v>4.767573323124226</v>
      </c>
    </row>
    <row r="52" spans="1:5" ht="33" customHeight="1">
      <c r="A52" s="52" t="s">
        <v>23</v>
      </c>
      <c r="B52" s="39">
        <v>0.924</v>
      </c>
      <c r="C52" s="85">
        <v>0.42</v>
      </c>
      <c r="D52" s="40">
        <f>C52/B52*100</f>
        <v>45.45454545454545</v>
      </c>
      <c r="E52" s="41">
        <f>B52/C59*100</f>
        <v>0.03251337922036154</v>
      </c>
    </row>
    <row r="53" spans="1:5" ht="33" customHeight="1">
      <c r="A53" s="52" t="s">
        <v>24</v>
      </c>
      <c r="B53" s="39">
        <v>16.155</v>
      </c>
      <c r="C53" s="39">
        <v>10.288</v>
      </c>
      <c r="D53" s="40">
        <f t="shared" si="3"/>
        <v>63.68307025688641</v>
      </c>
      <c r="E53" s="41">
        <f>C53/C59*100</f>
        <v>0.3620104387652375</v>
      </c>
    </row>
    <row r="54" spans="1:5" ht="33" customHeight="1">
      <c r="A54" s="52" t="s">
        <v>1</v>
      </c>
      <c r="B54" s="39">
        <v>3.805</v>
      </c>
      <c r="C54" s="39">
        <v>3.341</v>
      </c>
      <c r="D54" s="40">
        <f t="shared" si="3"/>
        <v>87.80551905387648</v>
      </c>
      <c r="E54" s="41">
        <f>C54/C59*100</f>
        <v>0.11756190473509512</v>
      </c>
    </row>
    <row r="55" spans="1:5" ht="33" customHeight="1">
      <c r="A55" s="52" t="s">
        <v>25</v>
      </c>
      <c r="B55" s="39">
        <v>30.112</v>
      </c>
      <c r="C55" s="39">
        <v>37.587</v>
      </c>
      <c r="D55" s="40">
        <f t="shared" si="3"/>
        <v>124.8239904357067</v>
      </c>
      <c r="E55" s="41">
        <f>C55/C59*100</f>
        <v>1.3225978189997067</v>
      </c>
    </row>
    <row r="56" spans="1:5" ht="33" customHeight="1">
      <c r="A56" s="52" t="s">
        <v>16</v>
      </c>
      <c r="B56" s="39">
        <v>4.667</v>
      </c>
      <c r="C56" s="39">
        <v>3.941</v>
      </c>
      <c r="D56" s="40">
        <f t="shared" si="3"/>
        <v>84.44396828797943</v>
      </c>
      <c r="E56" s="41">
        <f>C56/C59*100</f>
        <v>0.13867448864442075</v>
      </c>
    </row>
    <row r="57" spans="1:5" ht="33" customHeight="1">
      <c r="A57" s="52" t="s">
        <v>26</v>
      </c>
      <c r="B57" s="79">
        <v>0</v>
      </c>
      <c r="C57" s="79">
        <v>0</v>
      </c>
      <c r="D57" s="79">
        <v>0</v>
      </c>
      <c r="E57" s="68">
        <v>0</v>
      </c>
    </row>
    <row r="58" spans="1:5" ht="33" customHeight="1">
      <c r="A58" s="52" t="s">
        <v>27</v>
      </c>
      <c r="B58" s="39">
        <v>4.84</v>
      </c>
      <c r="C58" s="39">
        <v>5.01</v>
      </c>
      <c r="D58" s="40">
        <f t="shared" si="3"/>
        <v>103.51239669421489</v>
      </c>
      <c r="E58" s="68">
        <f>C58/C59*100</f>
        <v>0.17629007564286933</v>
      </c>
    </row>
    <row r="59" spans="1:5" ht="33" customHeight="1" thickBot="1">
      <c r="A59" s="43" t="s">
        <v>2</v>
      </c>
      <c r="B59" s="67">
        <f>SUM(B44:B58)</f>
        <v>2072.633</v>
      </c>
      <c r="C59" s="67">
        <f>SUM(C44:C58)</f>
        <v>2841.9070000000006</v>
      </c>
      <c r="D59" s="66">
        <f t="shared" si="3"/>
        <v>137.11578460827369</v>
      </c>
      <c r="E59" s="140">
        <f>SUM(E44:E58)</f>
        <v>100.01773457048382</v>
      </c>
    </row>
    <row r="60" spans="1:5" ht="31.5" customHeight="1">
      <c r="A60" s="5"/>
      <c r="B60" s="4"/>
      <c r="C60" s="4"/>
      <c r="D60" s="4"/>
      <c r="E60" s="4"/>
    </row>
    <row r="61" spans="1:5" ht="31.5" customHeight="1" thickBot="1">
      <c r="A61" s="90" t="s">
        <v>38</v>
      </c>
      <c r="B61" s="91"/>
      <c r="C61" s="91"/>
      <c r="D61" s="91"/>
      <c r="E61" s="91"/>
    </row>
    <row r="62" spans="1:5" ht="50.25" customHeight="1">
      <c r="A62" s="50" t="s">
        <v>12</v>
      </c>
      <c r="B62" s="49" t="s">
        <v>33</v>
      </c>
      <c r="C62" s="49" t="s">
        <v>34</v>
      </c>
      <c r="D62" s="49" t="s">
        <v>13</v>
      </c>
      <c r="E62" s="51" t="s">
        <v>35</v>
      </c>
    </row>
    <row r="63" spans="1:5" ht="30.75" customHeight="1">
      <c r="A63" s="52" t="s">
        <v>19</v>
      </c>
      <c r="B63" s="39">
        <v>0.982</v>
      </c>
      <c r="C63" s="39">
        <v>0.853</v>
      </c>
      <c r="D63" s="40">
        <f>C63/B63*100</f>
        <v>86.86354378818737</v>
      </c>
      <c r="E63" s="41">
        <f>C63/C78*100</f>
        <v>39.915769770706596</v>
      </c>
    </row>
    <row r="64" spans="1:5" ht="29.25" customHeight="1">
      <c r="A64" s="52" t="s">
        <v>20</v>
      </c>
      <c r="B64" s="79">
        <v>0</v>
      </c>
      <c r="C64" s="79">
        <v>0</v>
      </c>
      <c r="D64" s="79">
        <v>0</v>
      </c>
      <c r="E64" s="68">
        <v>0</v>
      </c>
    </row>
    <row r="65" spans="1:5" ht="35.25" customHeight="1">
      <c r="A65" s="52" t="s">
        <v>14</v>
      </c>
      <c r="B65" s="39">
        <v>0</v>
      </c>
      <c r="C65" s="39">
        <v>0</v>
      </c>
      <c r="D65" s="79">
        <v>0</v>
      </c>
      <c r="E65" s="41">
        <f>C65/C78*100</f>
        <v>0</v>
      </c>
    </row>
    <row r="66" spans="1:5" ht="35.25" customHeight="1">
      <c r="A66" s="52" t="s">
        <v>0</v>
      </c>
      <c r="B66" s="79">
        <v>0</v>
      </c>
      <c r="C66" s="79">
        <v>0</v>
      </c>
      <c r="D66" s="79">
        <v>0</v>
      </c>
      <c r="E66" s="68">
        <v>0</v>
      </c>
    </row>
    <row r="67" spans="1:5" ht="35.25" customHeight="1">
      <c r="A67" s="52" t="s">
        <v>21</v>
      </c>
      <c r="B67" s="79">
        <v>0</v>
      </c>
      <c r="C67" s="79">
        <v>0</v>
      </c>
      <c r="D67" s="79">
        <v>0</v>
      </c>
      <c r="E67" s="68">
        <v>0</v>
      </c>
    </row>
    <row r="68" spans="1:5" ht="35.25" customHeight="1">
      <c r="A68" s="52" t="s">
        <v>17</v>
      </c>
      <c r="B68" s="79">
        <v>0</v>
      </c>
      <c r="C68" s="79">
        <v>0</v>
      </c>
      <c r="D68" s="79">
        <v>0</v>
      </c>
      <c r="E68" s="41">
        <f>C68/C78*100</f>
        <v>0</v>
      </c>
    </row>
    <row r="69" spans="1:5" ht="35.25" customHeight="1">
      <c r="A69" s="38" t="s">
        <v>22</v>
      </c>
      <c r="B69" s="79">
        <v>0</v>
      </c>
      <c r="C69" s="79">
        <v>0</v>
      </c>
      <c r="D69" s="79">
        <v>0</v>
      </c>
      <c r="E69" s="68">
        <v>0</v>
      </c>
    </row>
    <row r="70" spans="1:5" ht="35.25" customHeight="1">
      <c r="A70" s="52" t="s">
        <v>15</v>
      </c>
      <c r="B70" s="79">
        <v>0</v>
      </c>
      <c r="C70" s="79">
        <v>0</v>
      </c>
      <c r="D70" s="79">
        <v>0</v>
      </c>
      <c r="E70" s="68">
        <v>0</v>
      </c>
    </row>
    <row r="71" spans="1:5" ht="35.25" customHeight="1">
      <c r="A71" s="52" t="s">
        <v>23</v>
      </c>
      <c r="B71" s="79">
        <v>0</v>
      </c>
      <c r="C71" s="79">
        <v>0</v>
      </c>
      <c r="D71" s="79">
        <v>0</v>
      </c>
      <c r="E71" s="68">
        <v>0</v>
      </c>
    </row>
    <row r="72" spans="1:5" ht="35.25" customHeight="1">
      <c r="A72" s="52" t="s">
        <v>24</v>
      </c>
      <c r="B72" s="42">
        <v>0.0287</v>
      </c>
      <c r="C72" s="42">
        <v>0.027</v>
      </c>
      <c r="D72" s="40">
        <f>C72/B72*100</f>
        <v>94.07665505226481</v>
      </c>
      <c r="E72" s="41">
        <f>C72/C78*100</f>
        <v>1.2634534394010295</v>
      </c>
    </row>
    <row r="73" spans="1:5" ht="27.75" customHeight="1">
      <c r="A73" s="52" t="s">
        <v>1</v>
      </c>
      <c r="B73" s="39">
        <v>1.628</v>
      </c>
      <c r="C73" s="39">
        <v>1.049</v>
      </c>
      <c r="D73" s="40">
        <f>C73/B73*100</f>
        <v>64.43488943488943</v>
      </c>
      <c r="E73" s="41">
        <f>C73/C78*100</f>
        <v>49.08750584932148</v>
      </c>
    </row>
    <row r="74" spans="1:5" ht="30" customHeight="1">
      <c r="A74" s="52" t="s">
        <v>25</v>
      </c>
      <c r="B74" s="79">
        <v>0</v>
      </c>
      <c r="C74" s="79">
        <v>0</v>
      </c>
      <c r="D74" s="79">
        <v>0</v>
      </c>
      <c r="E74" s="68">
        <v>0</v>
      </c>
    </row>
    <row r="75" spans="1:5" ht="24" customHeight="1">
      <c r="A75" s="52" t="s">
        <v>16</v>
      </c>
      <c r="B75" s="79">
        <v>0</v>
      </c>
      <c r="C75" s="79">
        <v>0</v>
      </c>
      <c r="D75" s="79">
        <v>0</v>
      </c>
      <c r="E75" s="68">
        <v>0</v>
      </c>
    </row>
    <row r="76" spans="1:5" ht="35.25" customHeight="1">
      <c r="A76" s="52" t="s">
        <v>26</v>
      </c>
      <c r="B76" s="79">
        <v>0</v>
      </c>
      <c r="C76" s="79">
        <v>0</v>
      </c>
      <c r="D76" s="40" t="s">
        <v>18</v>
      </c>
      <c r="E76" s="41">
        <f>C76/C78*100</f>
        <v>0</v>
      </c>
    </row>
    <row r="77" spans="1:5" ht="30.75" customHeight="1">
      <c r="A77" s="52" t="s">
        <v>27</v>
      </c>
      <c r="B77" s="79">
        <v>0.4</v>
      </c>
      <c r="C77" s="79">
        <v>0.208</v>
      </c>
      <c r="D77" s="40">
        <f>C77/B77*100</f>
        <v>51.99999999999999</v>
      </c>
      <c r="E77" s="68">
        <f>C77/C78*100</f>
        <v>9.733270940570893</v>
      </c>
    </row>
    <row r="78" spans="1:5" ht="25.5" customHeight="1" thickBot="1">
      <c r="A78" s="43" t="s">
        <v>2</v>
      </c>
      <c r="B78" s="81">
        <f>SUM(B63:B77)</f>
        <v>3.0387</v>
      </c>
      <c r="C78" s="81">
        <f>SUM(C63:C77)</f>
        <v>2.137</v>
      </c>
      <c r="D78" s="66">
        <f>C78/B78*100</f>
        <v>70.32612630401158</v>
      </c>
      <c r="E78" s="46">
        <f>SUM(E63:E77)</f>
        <v>100</v>
      </c>
    </row>
    <row r="79" spans="1:5" ht="42.75" customHeight="1" thickBot="1">
      <c r="A79" s="98" t="s">
        <v>39</v>
      </c>
      <c r="B79" s="98"/>
      <c r="C79" s="98"/>
      <c r="D79" s="98"/>
      <c r="E79" s="98"/>
    </row>
    <row r="80" spans="1:4" ht="46.5" customHeight="1">
      <c r="A80" s="138" t="s">
        <v>40</v>
      </c>
      <c r="B80" s="70" t="s">
        <v>41</v>
      </c>
      <c r="C80" s="70" t="s">
        <v>42</v>
      </c>
      <c r="D80" s="69" t="s">
        <v>10</v>
      </c>
    </row>
    <row r="81" spans="1:4" ht="30.75" customHeight="1" thickBot="1">
      <c r="A81" s="139"/>
      <c r="B81" s="71">
        <v>34820</v>
      </c>
      <c r="C81" s="71">
        <v>40570</v>
      </c>
      <c r="D81" s="46">
        <f>C81/B81*100</f>
        <v>116.5134979896611</v>
      </c>
    </row>
    <row r="82" spans="1:5" ht="40.5" customHeight="1" thickBot="1">
      <c r="A82" s="99" t="s">
        <v>63</v>
      </c>
      <c r="B82" s="100"/>
      <c r="C82" s="100"/>
      <c r="D82" s="100"/>
      <c r="E82" s="100"/>
    </row>
    <row r="83" spans="1:4" ht="54.75" customHeight="1">
      <c r="A83" s="138" t="s">
        <v>43</v>
      </c>
      <c r="B83" s="70" t="s">
        <v>41</v>
      </c>
      <c r="C83" s="70" t="s">
        <v>42</v>
      </c>
      <c r="D83" s="69" t="s">
        <v>10</v>
      </c>
    </row>
    <row r="84" spans="1:4" ht="24.75" customHeight="1" thickBot="1">
      <c r="A84" s="139"/>
      <c r="B84" s="71">
        <v>35317</v>
      </c>
      <c r="C84" s="71">
        <v>41529</v>
      </c>
      <c r="D84" s="46">
        <f>C84/B84*100</f>
        <v>117.58926296118017</v>
      </c>
    </row>
    <row r="85" ht="18.75">
      <c r="A85" s="1"/>
    </row>
    <row r="86" spans="1:5" ht="42" customHeight="1" thickBot="1">
      <c r="A86" s="87" t="s">
        <v>45</v>
      </c>
      <c r="B86" s="87"/>
      <c r="C86" s="87"/>
      <c r="D86" s="87"/>
      <c r="E86" s="87"/>
    </row>
    <row r="87" spans="1:4" ht="48.75" customHeight="1">
      <c r="A87" s="138" t="s">
        <v>44</v>
      </c>
      <c r="B87" s="70" t="s">
        <v>41</v>
      </c>
      <c r="C87" s="70" t="s">
        <v>42</v>
      </c>
      <c r="D87" s="69" t="s">
        <v>10</v>
      </c>
    </row>
    <row r="88" spans="1:4" ht="24" customHeight="1" thickBot="1">
      <c r="A88" s="139"/>
      <c r="B88" s="72">
        <v>30349</v>
      </c>
      <c r="C88" s="72">
        <v>34992</v>
      </c>
      <c r="D88" s="73">
        <f>C88/B88*100</f>
        <v>115.29869188441135</v>
      </c>
    </row>
    <row r="90" spans="1:5" ht="12.75" customHeight="1">
      <c r="A90" s="87" t="s">
        <v>46</v>
      </c>
      <c r="B90" s="87"/>
      <c r="C90" s="87"/>
      <c r="D90" s="87"/>
      <c r="E90" s="87"/>
    </row>
    <row r="91" spans="1:5" ht="12.75" customHeight="1">
      <c r="A91" s="87"/>
      <c r="B91" s="87"/>
      <c r="C91" s="87"/>
      <c r="D91" s="87"/>
      <c r="E91" s="87"/>
    </row>
    <row r="92" spans="1:5" ht="13.5" customHeight="1" thickBot="1">
      <c r="A92" s="87"/>
      <c r="B92" s="87"/>
      <c r="C92" s="87"/>
      <c r="D92" s="87"/>
      <c r="E92" s="87"/>
    </row>
    <row r="93" spans="1:4" ht="51" customHeight="1">
      <c r="A93" s="138" t="s">
        <v>47</v>
      </c>
      <c r="B93" s="70" t="s">
        <v>41</v>
      </c>
      <c r="C93" s="70" t="s">
        <v>42</v>
      </c>
      <c r="D93" s="69" t="s">
        <v>10</v>
      </c>
    </row>
    <row r="94" spans="1:4" ht="30" customHeight="1" thickBot="1">
      <c r="A94" s="139"/>
      <c r="B94" s="72">
        <v>40618</v>
      </c>
      <c r="C94" s="72">
        <v>42442</v>
      </c>
      <c r="D94" s="73">
        <f>C94/B94*100</f>
        <v>104.49061992220199</v>
      </c>
    </row>
    <row r="95" spans="1:5" ht="37.5" customHeight="1">
      <c r="A95" s="126" t="s">
        <v>48</v>
      </c>
      <c r="B95" s="126"/>
      <c r="C95" s="126"/>
      <c r="D95" s="126"/>
      <c r="E95" s="126"/>
    </row>
    <row r="96" spans="1:4" ht="51.75" customHeight="1">
      <c r="A96" s="44" t="s">
        <v>3</v>
      </c>
      <c r="B96" s="44" t="s">
        <v>49</v>
      </c>
      <c r="C96" s="44" t="s">
        <v>50</v>
      </c>
      <c r="D96" s="44" t="s">
        <v>10</v>
      </c>
    </row>
    <row r="97" spans="1:4" ht="24.75" customHeight="1">
      <c r="A97" s="52" t="s">
        <v>19</v>
      </c>
      <c r="B97" s="82">
        <f aca="true" t="shared" si="4" ref="B97:C113">B116+B136+B156</f>
        <v>948.1</v>
      </c>
      <c r="C97" s="82">
        <f t="shared" si="4"/>
        <v>1149.03</v>
      </c>
      <c r="D97" s="83">
        <f aca="true" t="shared" si="5" ref="D97:D113">C97/B97*100</f>
        <v>121.1929121400696</v>
      </c>
    </row>
    <row r="98" spans="1:4" ht="22.5" customHeight="1">
      <c r="A98" s="52" t="s">
        <v>20</v>
      </c>
      <c r="B98" s="82">
        <f t="shared" si="4"/>
        <v>2559.45</v>
      </c>
      <c r="C98" s="82">
        <f t="shared" si="4"/>
        <v>1498.25</v>
      </c>
      <c r="D98" s="83">
        <f t="shared" si="5"/>
        <v>58.53796714137803</v>
      </c>
    </row>
    <row r="99" spans="1:4" ht="35.25" customHeight="1">
      <c r="A99" s="52" t="s">
        <v>14</v>
      </c>
      <c r="B99" s="82">
        <f t="shared" si="4"/>
        <v>460.17</v>
      </c>
      <c r="C99" s="82">
        <f t="shared" si="4"/>
        <v>420.36</v>
      </c>
      <c r="D99" s="83">
        <f t="shared" si="5"/>
        <v>91.34884933828802</v>
      </c>
    </row>
    <row r="100" spans="1:4" ht="20.25" customHeight="1">
      <c r="A100" s="52" t="s">
        <v>0</v>
      </c>
      <c r="B100" s="82">
        <f t="shared" si="4"/>
        <v>90.9</v>
      </c>
      <c r="C100" s="82">
        <f t="shared" si="4"/>
        <v>112.8</v>
      </c>
      <c r="D100" s="83">
        <f t="shared" si="5"/>
        <v>124.09240924092408</v>
      </c>
    </row>
    <row r="101" spans="1:4" ht="20.25" customHeight="1">
      <c r="A101" s="52" t="s">
        <v>21</v>
      </c>
      <c r="B101" s="82">
        <f t="shared" si="4"/>
        <v>29.5</v>
      </c>
      <c r="C101" s="82">
        <f t="shared" si="4"/>
        <v>23.61</v>
      </c>
      <c r="D101" s="83">
        <f t="shared" si="5"/>
        <v>80.03389830508473</v>
      </c>
    </row>
    <row r="102" spans="1:4" ht="20.25" customHeight="1">
      <c r="A102" s="52" t="s">
        <v>17</v>
      </c>
      <c r="B102" s="82">
        <f>B121+B141+B161</f>
        <v>84.33</v>
      </c>
      <c r="C102" s="82">
        <f t="shared" si="4"/>
        <v>88</v>
      </c>
      <c r="D102" s="83">
        <f t="shared" si="5"/>
        <v>104.35195066998695</v>
      </c>
    </row>
    <row r="103" spans="1:4" ht="20.25" customHeight="1">
      <c r="A103" s="38" t="s">
        <v>22</v>
      </c>
      <c r="B103" s="82">
        <f t="shared" si="4"/>
        <v>16.21</v>
      </c>
      <c r="C103" s="82">
        <f t="shared" si="4"/>
        <v>11.22</v>
      </c>
      <c r="D103" s="83">
        <f t="shared" si="5"/>
        <v>69.21653300431832</v>
      </c>
    </row>
    <row r="104" spans="1:4" ht="20.25" customHeight="1">
      <c r="A104" s="52" t="s">
        <v>15</v>
      </c>
      <c r="B104" s="82">
        <f t="shared" si="4"/>
        <v>919.4</v>
      </c>
      <c r="C104" s="82">
        <f t="shared" si="4"/>
        <v>874.29</v>
      </c>
      <c r="D104" s="83">
        <f t="shared" si="5"/>
        <v>95.09353926473787</v>
      </c>
    </row>
    <row r="105" spans="1:4" ht="20.25" customHeight="1">
      <c r="A105" s="52" t="s">
        <v>23</v>
      </c>
      <c r="B105" s="82">
        <f t="shared" si="4"/>
        <v>43.22</v>
      </c>
      <c r="C105" s="82">
        <f t="shared" si="4"/>
        <v>46.11</v>
      </c>
      <c r="D105" s="83">
        <f t="shared" si="5"/>
        <v>106.68671911152245</v>
      </c>
    </row>
    <row r="106" spans="1:4" ht="34.5" customHeight="1">
      <c r="A106" s="52" t="s">
        <v>24</v>
      </c>
      <c r="B106" s="82">
        <f t="shared" si="4"/>
        <v>281.8</v>
      </c>
      <c r="C106" s="82">
        <f t="shared" si="4"/>
        <v>334.42</v>
      </c>
      <c r="D106" s="83">
        <f t="shared" si="5"/>
        <v>118.67281760113555</v>
      </c>
    </row>
    <row r="107" spans="1:4" ht="19.5" customHeight="1">
      <c r="A107" s="9" t="s">
        <v>28</v>
      </c>
      <c r="B107" s="82">
        <f t="shared" si="4"/>
        <v>590.24</v>
      </c>
      <c r="C107" s="82">
        <f t="shared" si="4"/>
        <v>586.82</v>
      </c>
      <c r="D107" s="83">
        <f t="shared" si="5"/>
        <v>99.4205746814855</v>
      </c>
    </row>
    <row r="108" spans="1:4" ht="21.75" customHeight="1">
      <c r="A108" s="52" t="s">
        <v>1</v>
      </c>
      <c r="B108" s="82">
        <f t="shared" si="4"/>
        <v>1306.9</v>
      </c>
      <c r="C108" s="82">
        <f t="shared" si="4"/>
        <v>1312.06</v>
      </c>
      <c r="D108" s="83">
        <f t="shared" si="5"/>
        <v>100.39482745428113</v>
      </c>
    </row>
    <row r="109" spans="1:4" ht="24.75" customHeight="1">
      <c r="A109" s="52" t="s">
        <v>25</v>
      </c>
      <c r="B109" s="82">
        <f t="shared" si="4"/>
        <v>62.44</v>
      </c>
      <c r="C109" s="82">
        <f t="shared" si="4"/>
        <v>15.219999999999999</v>
      </c>
      <c r="D109" s="83">
        <f t="shared" si="5"/>
        <v>24.37540038436899</v>
      </c>
    </row>
    <row r="110" spans="1:4" ht="33.75" customHeight="1">
      <c r="A110" s="52" t="s">
        <v>16</v>
      </c>
      <c r="B110" s="82">
        <f t="shared" si="4"/>
        <v>740.9</v>
      </c>
      <c r="C110" s="82">
        <f t="shared" si="4"/>
        <v>759.78</v>
      </c>
      <c r="D110" s="83">
        <f t="shared" si="5"/>
        <v>102.54825212579294</v>
      </c>
    </row>
    <row r="111" spans="1:4" ht="37.5" customHeight="1">
      <c r="A111" s="52" t="s">
        <v>26</v>
      </c>
      <c r="B111" s="82">
        <f t="shared" si="4"/>
        <v>295.32</v>
      </c>
      <c r="C111" s="82">
        <f t="shared" si="4"/>
        <v>295.76</v>
      </c>
      <c r="D111" s="83">
        <f t="shared" si="5"/>
        <v>100.14899092509819</v>
      </c>
    </row>
    <row r="112" spans="1:4" ht="25.5" customHeight="1">
      <c r="A112" s="37" t="s">
        <v>27</v>
      </c>
      <c r="B112" s="82">
        <f t="shared" si="4"/>
        <v>29.44</v>
      </c>
      <c r="C112" s="82">
        <f t="shared" si="4"/>
        <v>29.5</v>
      </c>
      <c r="D112" s="83">
        <f t="shared" si="5"/>
        <v>100.20380434782608</v>
      </c>
    </row>
    <row r="113" spans="1:4" ht="15.75">
      <c r="A113" s="6" t="s">
        <v>2</v>
      </c>
      <c r="B113" s="7">
        <f t="shared" si="4"/>
        <v>8458.32</v>
      </c>
      <c r="C113" s="7">
        <f t="shared" si="4"/>
        <v>7557.23</v>
      </c>
      <c r="D113" s="10">
        <f t="shared" si="5"/>
        <v>89.34670241844715</v>
      </c>
    </row>
    <row r="114" spans="1:5" ht="39" customHeight="1">
      <c r="A114" s="126" t="s">
        <v>51</v>
      </c>
      <c r="B114" s="126"/>
      <c r="C114" s="126"/>
      <c r="D114" s="126"/>
      <c r="E114" s="126"/>
    </row>
    <row r="115" spans="1:4" ht="57" customHeight="1">
      <c r="A115" s="44" t="s">
        <v>3</v>
      </c>
      <c r="B115" s="44" t="s">
        <v>49</v>
      </c>
      <c r="C115" s="44" t="s">
        <v>50</v>
      </c>
      <c r="D115" s="44" t="s">
        <v>10</v>
      </c>
    </row>
    <row r="116" spans="1:4" ht="27" customHeight="1">
      <c r="A116" s="52" t="s">
        <v>19</v>
      </c>
      <c r="B116" s="44">
        <v>735.1</v>
      </c>
      <c r="C116" s="44">
        <v>914.03</v>
      </c>
      <c r="D116" s="40">
        <f aca="true" t="shared" si="6" ref="D116:D128">C116/B116*100</f>
        <v>124.34090599918378</v>
      </c>
    </row>
    <row r="117" spans="1:4" ht="27" customHeight="1">
      <c r="A117" s="52" t="s">
        <v>20</v>
      </c>
      <c r="B117" s="44">
        <v>2154.25</v>
      </c>
      <c r="C117" s="44">
        <v>991.55</v>
      </c>
      <c r="D117" s="40">
        <f t="shared" si="6"/>
        <v>46.02761982128351</v>
      </c>
    </row>
    <row r="118" spans="1:4" ht="27" customHeight="1">
      <c r="A118" s="52" t="s">
        <v>14</v>
      </c>
      <c r="B118" s="44">
        <v>288.17</v>
      </c>
      <c r="C118" s="44">
        <v>276.36</v>
      </c>
      <c r="D118" s="40">
        <f t="shared" si="6"/>
        <v>95.90172467640629</v>
      </c>
    </row>
    <row r="119" spans="1:4" ht="27" customHeight="1">
      <c r="A119" s="52" t="s">
        <v>0</v>
      </c>
      <c r="B119" s="44">
        <v>0</v>
      </c>
      <c r="C119" s="44">
        <v>0</v>
      </c>
      <c r="D119" s="40" t="s">
        <v>18</v>
      </c>
    </row>
    <row r="120" spans="1:4" ht="27" customHeight="1">
      <c r="A120" s="52" t="s">
        <v>21</v>
      </c>
      <c r="B120" s="44">
        <v>29.5</v>
      </c>
      <c r="C120" s="44">
        <v>23.61</v>
      </c>
      <c r="D120" s="40">
        <f t="shared" si="6"/>
        <v>80.03389830508473</v>
      </c>
    </row>
    <row r="121" spans="1:4" ht="27" customHeight="1">
      <c r="A121" s="52" t="s">
        <v>17</v>
      </c>
      <c r="B121" s="44">
        <v>43.33</v>
      </c>
      <c r="C121" s="44">
        <v>45</v>
      </c>
      <c r="D121" s="40">
        <f t="shared" si="6"/>
        <v>103.85414262635588</v>
      </c>
    </row>
    <row r="122" spans="1:4" ht="27" customHeight="1">
      <c r="A122" s="38" t="s">
        <v>22</v>
      </c>
      <c r="B122" s="44">
        <v>16.21</v>
      </c>
      <c r="C122" s="44">
        <v>11.22</v>
      </c>
      <c r="D122" s="40">
        <f t="shared" si="6"/>
        <v>69.21653300431832</v>
      </c>
    </row>
    <row r="123" spans="1:4" ht="27" customHeight="1">
      <c r="A123" s="52" t="s">
        <v>15</v>
      </c>
      <c r="B123" s="44">
        <v>885.9</v>
      </c>
      <c r="C123" s="44">
        <v>836.79</v>
      </c>
      <c r="D123" s="40">
        <f t="shared" si="6"/>
        <v>94.45648493057907</v>
      </c>
    </row>
    <row r="124" spans="1:4" ht="27" customHeight="1">
      <c r="A124" s="52" t="s">
        <v>23</v>
      </c>
      <c r="B124" s="44">
        <v>39.22</v>
      </c>
      <c r="C124" s="44">
        <v>41.11</v>
      </c>
      <c r="D124" s="40">
        <f t="shared" si="6"/>
        <v>104.81896991330954</v>
      </c>
    </row>
    <row r="125" spans="1:4" ht="35.25" customHeight="1">
      <c r="A125" s="52" t="s">
        <v>24</v>
      </c>
      <c r="B125" s="44">
        <v>260</v>
      </c>
      <c r="C125" s="44">
        <v>313.42</v>
      </c>
      <c r="D125" s="40">
        <f t="shared" si="6"/>
        <v>120.54615384615386</v>
      </c>
    </row>
    <row r="126" spans="1:4" ht="35.25" customHeight="1">
      <c r="A126" s="9" t="s">
        <v>28</v>
      </c>
      <c r="B126" s="44">
        <v>559.04</v>
      </c>
      <c r="C126" s="44">
        <v>556.12</v>
      </c>
      <c r="D126" s="40">
        <f t="shared" si="6"/>
        <v>99.47767601602749</v>
      </c>
    </row>
    <row r="127" spans="1:4" ht="35.25" customHeight="1">
      <c r="A127" s="52" t="s">
        <v>1</v>
      </c>
      <c r="B127" s="44">
        <v>1199.7</v>
      </c>
      <c r="C127" s="44">
        <v>1214.36</v>
      </c>
      <c r="D127" s="40">
        <f t="shared" si="6"/>
        <v>101.22197215970658</v>
      </c>
    </row>
    <row r="128" spans="1:4" ht="21" customHeight="1">
      <c r="A128" s="52" t="s">
        <v>25</v>
      </c>
      <c r="B128" s="44">
        <v>53.44</v>
      </c>
      <c r="C128" s="44">
        <v>7.22</v>
      </c>
      <c r="D128" s="40">
        <f t="shared" si="6"/>
        <v>13.510479041916168</v>
      </c>
    </row>
    <row r="129" spans="1:4" ht="34.5" customHeight="1">
      <c r="A129" s="52" t="s">
        <v>16</v>
      </c>
      <c r="B129" s="44">
        <v>731.4</v>
      </c>
      <c r="C129" s="44">
        <v>750.78</v>
      </c>
      <c r="D129" s="40">
        <f>C129/B129*100</f>
        <v>102.64971287940936</v>
      </c>
    </row>
    <row r="130" spans="1:4" ht="40.5" customHeight="1">
      <c r="A130" s="52" t="s">
        <v>26</v>
      </c>
      <c r="B130" s="44">
        <v>288.32</v>
      </c>
      <c r="C130" s="44">
        <v>289.76</v>
      </c>
      <c r="D130" s="40">
        <f>C130/B130*100</f>
        <v>100.49944506104329</v>
      </c>
    </row>
    <row r="131" spans="1:4" ht="25.5" customHeight="1">
      <c r="A131" s="37" t="s">
        <v>27</v>
      </c>
      <c r="B131" s="44">
        <v>18.44</v>
      </c>
      <c r="C131" s="44">
        <v>18</v>
      </c>
      <c r="D131" s="40">
        <f>C131/B131*100</f>
        <v>97.61388286334056</v>
      </c>
    </row>
    <row r="132" spans="1:4" ht="15.75">
      <c r="A132" s="6" t="s">
        <v>2</v>
      </c>
      <c r="B132" s="74">
        <f>SUM(B116:B131)</f>
        <v>7302.019999999999</v>
      </c>
      <c r="C132" s="74">
        <f>SUM(C116:C131)</f>
        <v>6289.33</v>
      </c>
      <c r="D132" s="75">
        <f>C132/B132*100</f>
        <v>86.13137186696285</v>
      </c>
    </row>
    <row r="133" ht="18.75">
      <c r="A133" s="1"/>
    </row>
    <row r="134" spans="1:5" ht="37.5" customHeight="1">
      <c r="A134" s="126" t="s">
        <v>52</v>
      </c>
      <c r="B134" s="126"/>
      <c r="C134" s="126"/>
      <c r="D134" s="126"/>
      <c r="E134" s="126"/>
    </row>
    <row r="135" spans="1:4" ht="54.75" customHeight="1">
      <c r="A135" s="44" t="s">
        <v>3</v>
      </c>
      <c r="B135" s="44" t="s">
        <v>49</v>
      </c>
      <c r="C135" s="44" t="s">
        <v>50</v>
      </c>
      <c r="D135" s="44" t="s">
        <v>10</v>
      </c>
    </row>
    <row r="136" spans="1:4" ht="23.25" customHeight="1">
      <c r="A136" s="52" t="s">
        <v>19</v>
      </c>
      <c r="B136" s="44">
        <v>213</v>
      </c>
      <c r="C136" s="44">
        <v>235</v>
      </c>
      <c r="D136" s="40">
        <f aca="true" t="shared" si="7" ref="D136:D152">C136/B136*100</f>
        <v>110.32863849765258</v>
      </c>
    </row>
    <row r="137" spans="1:4" ht="23.25" customHeight="1">
      <c r="A137" s="52" t="s">
        <v>20</v>
      </c>
      <c r="B137" s="44">
        <v>405.2</v>
      </c>
      <c r="C137" s="44">
        <v>506.7</v>
      </c>
      <c r="D137" s="40">
        <f t="shared" si="7"/>
        <v>125.04935834155972</v>
      </c>
    </row>
    <row r="138" spans="1:4" ht="36.75" customHeight="1">
      <c r="A138" s="52" t="s">
        <v>14</v>
      </c>
      <c r="B138" s="44">
        <v>172</v>
      </c>
      <c r="C138" s="44">
        <v>144</v>
      </c>
      <c r="D138" s="40">
        <f t="shared" si="7"/>
        <v>83.72093023255815</v>
      </c>
    </row>
    <row r="139" spans="1:4" ht="23.25" customHeight="1">
      <c r="A139" s="52" t="s">
        <v>0</v>
      </c>
      <c r="B139" s="44">
        <v>90.9</v>
      </c>
      <c r="C139" s="44">
        <v>112.8</v>
      </c>
      <c r="D139" s="40">
        <f t="shared" si="7"/>
        <v>124.09240924092408</v>
      </c>
    </row>
    <row r="140" spans="1:4" ht="23.25" customHeight="1">
      <c r="A140" s="52" t="s">
        <v>21</v>
      </c>
      <c r="B140" s="44">
        <v>0</v>
      </c>
      <c r="C140" s="44">
        <v>0</v>
      </c>
      <c r="D140" s="40" t="s">
        <v>18</v>
      </c>
    </row>
    <row r="141" spans="1:4" ht="23.25" customHeight="1">
      <c r="A141" s="52" t="s">
        <v>17</v>
      </c>
      <c r="B141" s="44">
        <v>41</v>
      </c>
      <c r="C141" s="44">
        <v>43</v>
      </c>
      <c r="D141" s="40">
        <f>C141/B141*100</f>
        <v>104.8780487804878</v>
      </c>
    </row>
    <row r="142" spans="1:4" ht="23.25" customHeight="1">
      <c r="A142" s="38" t="s">
        <v>22</v>
      </c>
      <c r="B142" s="44">
        <v>0</v>
      </c>
      <c r="C142" s="44">
        <v>0</v>
      </c>
      <c r="D142" s="40" t="s">
        <v>18</v>
      </c>
    </row>
    <row r="143" spans="1:4" ht="23.25" customHeight="1">
      <c r="A143" s="52" t="s">
        <v>15</v>
      </c>
      <c r="B143" s="44">
        <v>33.5</v>
      </c>
      <c r="C143" s="44">
        <v>37.5</v>
      </c>
      <c r="D143" s="40">
        <f t="shared" si="7"/>
        <v>111.94029850746267</v>
      </c>
    </row>
    <row r="144" spans="1:4" ht="22.5" customHeight="1">
      <c r="A144" s="52" t="s">
        <v>23</v>
      </c>
      <c r="B144" s="44">
        <v>4</v>
      </c>
      <c r="C144" s="44">
        <v>5</v>
      </c>
      <c r="D144" s="40">
        <f t="shared" si="7"/>
        <v>125</v>
      </c>
    </row>
    <row r="145" spans="1:4" ht="33" customHeight="1">
      <c r="A145" s="52" t="s">
        <v>24</v>
      </c>
      <c r="B145" s="44">
        <v>15</v>
      </c>
      <c r="C145" s="44">
        <v>14</v>
      </c>
      <c r="D145" s="40">
        <f t="shared" si="7"/>
        <v>93.33333333333333</v>
      </c>
    </row>
    <row r="146" spans="1:4" ht="34.5" customHeight="1">
      <c r="A146" s="9" t="s">
        <v>28</v>
      </c>
      <c r="B146" s="44">
        <v>0</v>
      </c>
      <c r="C146" s="44">
        <v>0</v>
      </c>
      <c r="D146" s="40" t="s">
        <v>18</v>
      </c>
    </row>
    <row r="147" spans="1:4" ht="21" customHeight="1">
      <c r="A147" s="52" t="s">
        <v>1</v>
      </c>
      <c r="B147" s="44">
        <v>7</v>
      </c>
      <c r="C147" s="44">
        <v>7</v>
      </c>
      <c r="D147" s="40">
        <f t="shared" si="7"/>
        <v>100</v>
      </c>
    </row>
    <row r="148" spans="1:4" ht="24" customHeight="1">
      <c r="A148" s="52" t="s">
        <v>25</v>
      </c>
      <c r="B148" s="44">
        <v>9</v>
      </c>
      <c r="C148" s="44">
        <v>8</v>
      </c>
      <c r="D148" s="40">
        <f t="shared" si="7"/>
        <v>88.88888888888889</v>
      </c>
    </row>
    <row r="149" spans="1:4" ht="20.25" customHeight="1">
      <c r="A149" s="52" t="s">
        <v>16</v>
      </c>
      <c r="B149" s="44">
        <v>5</v>
      </c>
      <c r="C149" s="44">
        <v>5</v>
      </c>
      <c r="D149" s="40">
        <f t="shared" si="7"/>
        <v>100</v>
      </c>
    </row>
    <row r="150" spans="1:4" ht="32.25" customHeight="1">
      <c r="A150" s="52" t="s">
        <v>26</v>
      </c>
      <c r="B150" s="44">
        <v>0</v>
      </c>
      <c r="C150" s="44">
        <v>0</v>
      </c>
      <c r="D150" s="40" t="s">
        <v>18</v>
      </c>
    </row>
    <row r="151" spans="1:4" ht="36" customHeight="1">
      <c r="A151" s="37" t="s">
        <v>27</v>
      </c>
      <c r="B151" s="44">
        <v>10</v>
      </c>
      <c r="C151" s="44">
        <v>10</v>
      </c>
      <c r="D151" s="40">
        <f t="shared" si="7"/>
        <v>100</v>
      </c>
    </row>
    <row r="152" spans="1:4" ht="26.25" customHeight="1">
      <c r="A152" s="84" t="s">
        <v>2</v>
      </c>
      <c r="B152" s="74">
        <f>SUM(B136:B151)</f>
        <v>1005.6</v>
      </c>
      <c r="C152" s="74">
        <f>SUM(C136:C151)</f>
        <v>1128</v>
      </c>
      <c r="D152" s="75">
        <f t="shared" si="7"/>
        <v>112.17183770883055</v>
      </c>
    </row>
    <row r="153" spans="1:4" ht="18.75">
      <c r="A153" s="3"/>
      <c r="B153" s="2"/>
      <c r="C153" s="2"/>
      <c r="D153" s="4"/>
    </row>
    <row r="154" spans="1:5" ht="48" customHeight="1">
      <c r="A154" s="126" t="s">
        <v>53</v>
      </c>
      <c r="B154" s="126"/>
      <c r="C154" s="126"/>
      <c r="D154" s="126"/>
      <c r="E154" s="126"/>
    </row>
    <row r="155" spans="1:4" ht="51" customHeight="1">
      <c r="A155" s="44" t="s">
        <v>3</v>
      </c>
      <c r="B155" s="44" t="s">
        <v>49</v>
      </c>
      <c r="C155" s="44" t="s">
        <v>50</v>
      </c>
      <c r="D155" s="44" t="s">
        <v>10</v>
      </c>
    </row>
    <row r="156" spans="1:4" ht="36" customHeight="1">
      <c r="A156" s="52" t="s">
        <v>19</v>
      </c>
      <c r="B156" s="44">
        <v>0</v>
      </c>
      <c r="C156" s="44">
        <v>0</v>
      </c>
      <c r="D156" s="40" t="s">
        <v>18</v>
      </c>
    </row>
    <row r="157" spans="1:4" ht="33" customHeight="1">
      <c r="A157" s="52" t="s">
        <v>20</v>
      </c>
      <c r="B157" s="44">
        <v>0</v>
      </c>
      <c r="C157" s="44">
        <v>0</v>
      </c>
      <c r="D157" s="40" t="s">
        <v>18</v>
      </c>
    </row>
    <row r="158" spans="1:4" ht="33" customHeight="1">
      <c r="A158" s="52" t="s">
        <v>14</v>
      </c>
      <c r="B158" s="44">
        <v>0</v>
      </c>
      <c r="C158" s="44">
        <v>0</v>
      </c>
      <c r="D158" s="40" t="s">
        <v>18</v>
      </c>
    </row>
    <row r="159" spans="1:4" ht="33" customHeight="1">
      <c r="A159" s="52" t="s">
        <v>0</v>
      </c>
      <c r="B159" s="44">
        <v>0</v>
      </c>
      <c r="C159" s="44">
        <v>0</v>
      </c>
      <c r="D159" s="40" t="s">
        <v>18</v>
      </c>
    </row>
    <row r="160" spans="1:4" ht="33" customHeight="1">
      <c r="A160" s="52" t="s">
        <v>21</v>
      </c>
      <c r="B160" s="44">
        <v>0</v>
      </c>
      <c r="C160" s="44">
        <v>0</v>
      </c>
      <c r="D160" s="40" t="s">
        <v>18</v>
      </c>
    </row>
    <row r="161" spans="1:4" ht="33" customHeight="1">
      <c r="A161" s="52" t="s">
        <v>17</v>
      </c>
      <c r="B161" s="44">
        <v>0</v>
      </c>
      <c r="C161" s="44">
        <v>0</v>
      </c>
      <c r="D161" s="40" t="s">
        <v>18</v>
      </c>
    </row>
    <row r="162" spans="1:4" ht="33" customHeight="1">
      <c r="A162" s="38" t="s">
        <v>22</v>
      </c>
      <c r="B162" s="44">
        <v>0</v>
      </c>
      <c r="C162" s="44">
        <v>0</v>
      </c>
      <c r="D162" s="40" t="s">
        <v>18</v>
      </c>
    </row>
    <row r="163" spans="1:4" ht="33" customHeight="1">
      <c r="A163" s="52" t="s">
        <v>15</v>
      </c>
      <c r="B163" s="44">
        <v>0</v>
      </c>
      <c r="C163" s="44">
        <v>0</v>
      </c>
      <c r="D163" s="40" t="s">
        <v>18</v>
      </c>
    </row>
    <row r="164" spans="1:4" ht="33" customHeight="1">
      <c r="A164" s="52" t="s">
        <v>23</v>
      </c>
      <c r="B164" s="44">
        <v>0</v>
      </c>
      <c r="C164" s="44">
        <v>0</v>
      </c>
      <c r="D164" s="40" t="s">
        <v>18</v>
      </c>
    </row>
    <row r="165" spans="1:4" ht="33" customHeight="1">
      <c r="A165" s="52" t="s">
        <v>24</v>
      </c>
      <c r="B165" s="44">
        <v>6.8</v>
      </c>
      <c r="C165" s="44">
        <v>7</v>
      </c>
      <c r="D165" s="40">
        <f aca="true" t="shared" si="8" ref="D165:D172">C165/B165*100</f>
        <v>102.94117647058825</v>
      </c>
    </row>
    <row r="166" spans="1:4" ht="33" customHeight="1">
      <c r="A166" s="9" t="s">
        <v>28</v>
      </c>
      <c r="B166" s="44">
        <v>31.2</v>
      </c>
      <c r="C166" s="44">
        <v>30.7</v>
      </c>
      <c r="D166" s="40">
        <f t="shared" si="8"/>
        <v>98.3974358974359</v>
      </c>
    </row>
    <row r="167" spans="1:4" ht="33" customHeight="1">
      <c r="A167" s="52" t="s">
        <v>1</v>
      </c>
      <c r="B167" s="44">
        <v>100.2</v>
      </c>
      <c r="C167" s="44">
        <v>90.7</v>
      </c>
      <c r="D167" s="40">
        <f t="shared" si="8"/>
        <v>90.51896207584831</v>
      </c>
    </row>
    <row r="168" spans="1:4" ht="33" customHeight="1">
      <c r="A168" s="52" t="s">
        <v>25</v>
      </c>
      <c r="B168" s="44">
        <v>0</v>
      </c>
      <c r="C168" s="44">
        <v>0</v>
      </c>
      <c r="D168" s="40" t="s">
        <v>18</v>
      </c>
    </row>
    <row r="169" spans="1:4" ht="33" customHeight="1">
      <c r="A169" s="52" t="s">
        <v>16</v>
      </c>
      <c r="B169" s="44">
        <v>4.5</v>
      </c>
      <c r="C169" s="44">
        <v>4</v>
      </c>
      <c r="D169" s="40">
        <f t="shared" si="8"/>
        <v>88.88888888888889</v>
      </c>
    </row>
    <row r="170" spans="1:4" ht="33" customHeight="1">
      <c r="A170" s="52" t="s">
        <v>26</v>
      </c>
      <c r="B170" s="44">
        <v>7</v>
      </c>
      <c r="C170" s="44">
        <v>6</v>
      </c>
      <c r="D170" s="40">
        <f t="shared" si="8"/>
        <v>85.71428571428571</v>
      </c>
    </row>
    <row r="171" spans="1:4" ht="33" customHeight="1">
      <c r="A171" s="37" t="s">
        <v>27</v>
      </c>
      <c r="B171" s="44">
        <v>1</v>
      </c>
      <c r="C171" s="44">
        <v>1.5</v>
      </c>
      <c r="D171" s="40">
        <f t="shared" si="8"/>
        <v>150</v>
      </c>
    </row>
    <row r="172" spans="1:4" ht="26.25" customHeight="1">
      <c r="A172" s="6" t="s">
        <v>2</v>
      </c>
      <c r="B172" s="36">
        <f>SUM(B156:B171)</f>
        <v>150.7</v>
      </c>
      <c r="C172" s="36">
        <f>SUM(C156:C171)</f>
        <v>139.9</v>
      </c>
      <c r="D172" s="75">
        <f t="shared" si="8"/>
        <v>92.83344392833445</v>
      </c>
    </row>
    <row r="173" spans="1:4" ht="18.75">
      <c r="A173" s="3"/>
      <c r="B173" s="8"/>
      <c r="C173" s="8"/>
      <c r="D173" s="4"/>
    </row>
    <row r="174" spans="1:5" ht="33" customHeight="1">
      <c r="A174" s="101" t="s">
        <v>54</v>
      </c>
      <c r="B174" s="101"/>
      <c r="C174" s="101"/>
      <c r="D174" s="101"/>
      <c r="E174" s="101"/>
    </row>
    <row r="175" spans="1:5" ht="18" customHeight="1">
      <c r="A175" s="102" t="s">
        <v>4</v>
      </c>
      <c r="B175" s="103" t="s">
        <v>55</v>
      </c>
      <c r="C175" s="104"/>
      <c r="D175" s="107" t="s">
        <v>56</v>
      </c>
      <c r="E175" s="17"/>
    </row>
    <row r="176" spans="1:5" ht="18">
      <c r="A176" s="102"/>
      <c r="B176" s="105"/>
      <c r="C176" s="106"/>
      <c r="D176" s="108"/>
      <c r="E176" s="16"/>
    </row>
    <row r="177" spans="1:5" ht="24" customHeight="1">
      <c r="A177" s="18" t="s">
        <v>5</v>
      </c>
      <c r="B177" s="109">
        <f>B186+B195+B205</f>
        <v>8547.061000000002</v>
      </c>
      <c r="C177" s="110"/>
      <c r="D177" s="19">
        <f>D21/100</f>
        <v>0.8437257101744196</v>
      </c>
      <c r="E177" s="55">
        <f>E186+E195+E205</f>
        <v>7806.464</v>
      </c>
    </row>
    <row r="178" spans="1:5" ht="26.25" customHeight="1">
      <c r="A178" s="18" t="s">
        <v>6</v>
      </c>
      <c r="B178" s="111">
        <f>B187+B199</f>
        <v>2558.761</v>
      </c>
      <c r="C178" s="112"/>
      <c r="D178" s="19">
        <f>B178/E178*100%</f>
        <v>1.208119567321539</v>
      </c>
      <c r="E178" s="54">
        <f>E187+E199</f>
        <v>2117.97</v>
      </c>
    </row>
    <row r="179" spans="1:5" ht="24.75" customHeight="1">
      <c r="A179" s="18" t="s">
        <v>7</v>
      </c>
      <c r="B179" s="111">
        <f>B188</f>
        <v>513.464</v>
      </c>
      <c r="C179" s="112"/>
      <c r="D179" s="19">
        <f>B179/E179*100%</f>
        <v>0.9800895217553137</v>
      </c>
      <c r="E179" s="53">
        <f>E188</f>
        <v>523.895</v>
      </c>
    </row>
    <row r="180" spans="1:5" ht="24" customHeight="1">
      <c r="A180" s="18" t="s">
        <v>8</v>
      </c>
      <c r="B180" s="111">
        <f>B189+B197</f>
        <v>26.891</v>
      </c>
      <c r="C180" s="112"/>
      <c r="D180" s="19">
        <f>B180/E180*100%</f>
        <v>0.6080222488525108</v>
      </c>
      <c r="E180" s="53">
        <f>E189+E197</f>
        <v>44.227000000000004</v>
      </c>
    </row>
    <row r="181" spans="1:5" ht="24.75" customHeight="1">
      <c r="A181" s="18" t="s">
        <v>9</v>
      </c>
      <c r="B181" s="119">
        <f>B190+B198</f>
        <v>2235.238</v>
      </c>
      <c r="C181" s="120"/>
      <c r="D181" s="19">
        <f>B181/E181*100%</f>
        <v>0.6967254274586567</v>
      </c>
      <c r="E181" s="53">
        <f>E190+E198</f>
        <v>3208.205</v>
      </c>
    </row>
    <row r="182" spans="1:5" ht="24.75" customHeight="1">
      <c r="A182" s="18" t="s">
        <v>11</v>
      </c>
      <c r="B182" s="111">
        <f>B191+B200</f>
        <v>1742.129</v>
      </c>
      <c r="C182" s="112"/>
      <c r="D182" s="19">
        <f>B182/E182*100%</f>
        <v>2.023888715274349</v>
      </c>
      <c r="E182" s="16">
        <f>E191+E200</f>
        <v>860.783</v>
      </c>
    </row>
    <row r="183" spans="1:5" ht="18.75">
      <c r="A183" s="20"/>
      <c r="B183" s="21"/>
      <c r="C183" s="21"/>
      <c r="D183" s="21"/>
      <c r="E183" s="21"/>
    </row>
    <row r="184" spans="1:5" ht="39.75" customHeight="1">
      <c r="A184" s="113" t="s">
        <v>57</v>
      </c>
      <c r="B184" s="113"/>
      <c r="C184" s="113"/>
      <c r="D184" s="113"/>
      <c r="E184" s="113"/>
    </row>
    <row r="185" spans="1:5" ht="53.25" customHeight="1">
      <c r="A185" s="76" t="s">
        <v>4</v>
      </c>
      <c r="B185" s="114" t="s">
        <v>58</v>
      </c>
      <c r="C185" s="115"/>
      <c r="D185" s="77" t="s">
        <v>31</v>
      </c>
      <c r="E185" s="21"/>
    </row>
    <row r="186" spans="1:5" ht="25.5" customHeight="1">
      <c r="A186" s="18" t="s">
        <v>5</v>
      </c>
      <c r="B186" s="116">
        <f>C40</f>
        <v>5703.017</v>
      </c>
      <c r="C186" s="117"/>
      <c r="D186" s="22">
        <f>D40</f>
        <v>70.80561477043182</v>
      </c>
      <c r="E186" s="11">
        <v>5733.831</v>
      </c>
    </row>
    <row r="187" spans="1:5" ht="27" customHeight="1">
      <c r="A187" s="18" t="s">
        <v>6</v>
      </c>
      <c r="B187" s="118">
        <v>1845.8</v>
      </c>
      <c r="C187" s="117"/>
      <c r="D187" s="22">
        <f>B187/E187*100</f>
        <v>120.75575385662137</v>
      </c>
      <c r="E187" s="11">
        <v>1528.54</v>
      </c>
    </row>
    <row r="188" spans="1:5" ht="27.75" customHeight="1">
      <c r="A188" s="18" t="s">
        <v>7</v>
      </c>
      <c r="B188" s="121">
        <v>513.464</v>
      </c>
      <c r="C188" s="122"/>
      <c r="D188" s="22">
        <f>B188/E188*100</f>
        <v>98.00895217553138</v>
      </c>
      <c r="E188" s="11">
        <v>523.895</v>
      </c>
    </row>
    <row r="189" spans="1:5" ht="26.25" customHeight="1">
      <c r="A189" s="30" t="s">
        <v>8</v>
      </c>
      <c r="B189" s="121">
        <v>10.029</v>
      </c>
      <c r="C189" s="122"/>
      <c r="D189" s="22">
        <f>B189/E189*100</f>
        <v>48.74599008457276</v>
      </c>
      <c r="E189" s="11">
        <v>20.574</v>
      </c>
    </row>
    <row r="190" spans="1:5" ht="21.75" customHeight="1">
      <c r="A190" s="18" t="s">
        <v>9</v>
      </c>
      <c r="B190" s="118">
        <v>2227.56</v>
      </c>
      <c r="C190" s="117"/>
      <c r="D190" s="22">
        <f>B190/E190*100</f>
        <v>70.3535014255083</v>
      </c>
      <c r="E190" s="11">
        <v>3166.239</v>
      </c>
    </row>
    <row r="191" spans="1:5" ht="25.5" customHeight="1">
      <c r="A191" s="23" t="s">
        <v>11</v>
      </c>
      <c r="B191" s="123">
        <v>1635.73</v>
      </c>
      <c r="C191" s="124"/>
      <c r="D191" s="22">
        <f>B191/E191*100</f>
        <v>216.71756483720316</v>
      </c>
      <c r="E191" s="12">
        <v>754.775</v>
      </c>
    </row>
    <row r="192" spans="1:5" ht="18.75">
      <c r="A192" s="24"/>
      <c r="B192" s="25"/>
      <c r="C192" s="26"/>
      <c r="D192" s="27"/>
      <c r="E192" s="21"/>
    </row>
    <row r="193" spans="1:5" ht="45" customHeight="1">
      <c r="A193" s="125" t="s">
        <v>59</v>
      </c>
      <c r="B193" s="125"/>
      <c r="C193" s="125"/>
      <c r="D193" s="125"/>
      <c r="E193" s="125"/>
    </row>
    <row r="194" spans="1:5" ht="51.75" customHeight="1">
      <c r="A194" s="78" t="s">
        <v>4</v>
      </c>
      <c r="B194" s="114" t="s">
        <v>60</v>
      </c>
      <c r="C194" s="115"/>
      <c r="D194" s="77" t="s">
        <v>61</v>
      </c>
      <c r="E194" s="28"/>
    </row>
    <row r="195" spans="1:5" ht="26.25" customHeight="1">
      <c r="A195" s="23" t="s">
        <v>5</v>
      </c>
      <c r="B195" s="127">
        <f>C59</f>
        <v>2841.9070000000006</v>
      </c>
      <c r="C195" s="124"/>
      <c r="D195" s="29">
        <f>D59</f>
        <v>137.11578460827369</v>
      </c>
      <c r="E195" s="86">
        <f>B59</f>
        <v>2072.633</v>
      </c>
    </row>
    <row r="196" spans="1:5" ht="26.25" customHeight="1">
      <c r="A196" s="23" t="s">
        <v>7</v>
      </c>
      <c r="B196" s="128" t="s">
        <v>30</v>
      </c>
      <c r="C196" s="129"/>
      <c r="D196" s="29"/>
      <c r="E196" s="12"/>
    </row>
    <row r="197" spans="1:5" ht="26.25" customHeight="1">
      <c r="A197" s="23" t="s">
        <v>8</v>
      </c>
      <c r="B197" s="127">
        <v>16.862</v>
      </c>
      <c r="C197" s="130"/>
      <c r="D197" s="29">
        <f>B197/E197*100</f>
        <v>71.2890542425908</v>
      </c>
      <c r="E197" s="12">
        <v>23.653</v>
      </c>
    </row>
    <row r="198" spans="1:5" ht="22.5" customHeight="1">
      <c r="A198" s="30" t="s">
        <v>9</v>
      </c>
      <c r="B198" s="131">
        <v>7.678</v>
      </c>
      <c r="C198" s="132"/>
      <c r="D198" s="29">
        <f>B198/E198*100</f>
        <v>18.295763236906065</v>
      </c>
      <c r="E198" s="15">
        <v>41.966</v>
      </c>
    </row>
    <row r="199" spans="1:5" ht="26.25" customHeight="1">
      <c r="A199" s="31" t="s">
        <v>6</v>
      </c>
      <c r="B199" s="133">
        <v>712.961</v>
      </c>
      <c r="C199" s="134"/>
      <c r="D199" s="29">
        <f>B199/E199*100</f>
        <v>120.95770490134538</v>
      </c>
      <c r="E199" s="12">
        <v>589.43</v>
      </c>
    </row>
    <row r="200" spans="1:5" ht="25.5" customHeight="1">
      <c r="A200" s="23" t="s">
        <v>11</v>
      </c>
      <c r="B200" s="127">
        <v>106.399</v>
      </c>
      <c r="C200" s="130"/>
      <c r="D200" s="29">
        <f>B200/E200*100</f>
        <v>100.36884008754056</v>
      </c>
      <c r="E200" s="12">
        <v>106.008</v>
      </c>
    </row>
    <row r="201" spans="1:5" ht="12.75">
      <c r="A201" s="21"/>
      <c r="B201" s="21"/>
      <c r="C201" s="21"/>
      <c r="D201" s="21"/>
      <c r="E201" s="11"/>
    </row>
    <row r="202" spans="1:5" ht="18.75">
      <c r="A202" s="32"/>
      <c r="B202" s="33"/>
      <c r="C202" s="33"/>
      <c r="D202" s="33"/>
      <c r="E202" s="33"/>
    </row>
    <row r="203" spans="1:5" ht="36.75" customHeight="1">
      <c r="A203" s="125" t="s">
        <v>62</v>
      </c>
      <c r="B203" s="125"/>
      <c r="C203" s="125"/>
      <c r="D203" s="125"/>
      <c r="E203" s="125"/>
    </row>
    <row r="204" spans="1:5" ht="63.75" customHeight="1">
      <c r="A204" s="78" t="s">
        <v>4</v>
      </c>
      <c r="B204" s="114" t="s">
        <v>55</v>
      </c>
      <c r="C204" s="115"/>
      <c r="D204" s="77" t="s">
        <v>61</v>
      </c>
      <c r="E204" s="28"/>
    </row>
    <row r="205" spans="1:5" ht="24.75" customHeight="1">
      <c r="A205" s="23" t="s">
        <v>5</v>
      </c>
      <c r="B205" s="131">
        <f>C78</f>
        <v>2.137</v>
      </c>
      <c r="C205" s="137"/>
      <c r="D205" s="34">
        <f>D78/100</f>
        <v>0.7032612630401158</v>
      </c>
      <c r="E205" s="13"/>
    </row>
    <row r="206" spans="1:5" ht="24.75" customHeight="1">
      <c r="A206" s="23" t="s">
        <v>7</v>
      </c>
      <c r="B206" s="123" t="s">
        <v>18</v>
      </c>
      <c r="C206" s="124"/>
      <c r="D206" s="34" t="s">
        <v>18</v>
      </c>
      <c r="E206" s="14"/>
    </row>
    <row r="207" spans="1:5" ht="24.75" customHeight="1">
      <c r="A207" s="23" t="s">
        <v>9</v>
      </c>
      <c r="B207" s="123" t="s">
        <v>18</v>
      </c>
      <c r="C207" s="124"/>
      <c r="D207" s="35" t="s">
        <v>18</v>
      </c>
      <c r="E207" s="14"/>
    </row>
    <row r="208" spans="1:5" ht="24.75" customHeight="1">
      <c r="A208" s="23" t="s">
        <v>8</v>
      </c>
      <c r="B208" s="135" t="s">
        <v>18</v>
      </c>
      <c r="C208" s="136"/>
      <c r="D208" s="35" t="s">
        <v>18</v>
      </c>
      <c r="E208" s="11"/>
    </row>
    <row r="209" ht="18.75">
      <c r="A209" s="1"/>
    </row>
  </sheetData>
  <sheetProtection/>
  <mergeCells count="49">
    <mergeCell ref="B208:C208"/>
    <mergeCell ref="B204:C204"/>
    <mergeCell ref="B205:C205"/>
    <mergeCell ref="A80:A81"/>
    <mergeCell ref="A83:A84"/>
    <mergeCell ref="A87:A88"/>
    <mergeCell ref="A93:A94"/>
    <mergeCell ref="A95:E95"/>
    <mergeCell ref="A203:E203"/>
    <mergeCell ref="A154:E154"/>
    <mergeCell ref="A134:E134"/>
    <mergeCell ref="A114:E114"/>
    <mergeCell ref="B207:C207"/>
    <mergeCell ref="B206:C206"/>
    <mergeCell ref="B195:C195"/>
    <mergeCell ref="B196:C196"/>
    <mergeCell ref="B197:C197"/>
    <mergeCell ref="B198:C198"/>
    <mergeCell ref="B199:C199"/>
    <mergeCell ref="B200:C200"/>
    <mergeCell ref="B188:C188"/>
    <mergeCell ref="B189:C189"/>
    <mergeCell ref="B190:C190"/>
    <mergeCell ref="B191:C191"/>
    <mergeCell ref="A193:E193"/>
    <mergeCell ref="B194:C194"/>
    <mergeCell ref="A184:E184"/>
    <mergeCell ref="B185:C185"/>
    <mergeCell ref="B186:C186"/>
    <mergeCell ref="B187:C187"/>
    <mergeCell ref="B179:C179"/>
    <mergeCell ref="B180:C180"/>
    <mergeCell ref="B181:C181"/>
    <mergeCell ref="B182:C182"/>
    <mergeCell ref="A174:E174"/>
    <mergeCell ref="A175:A176"/>
    <mergeCell ref="B175:C176"/>
    <mergeCell ref="D175:D176"/>
    <mergeCell ref="B177:C177"/>
    <mergeCell ref="B178:C178"/>
    <mergeCell ref="A86:E86"/>
    <mergeCell ref="A90:E92"/>
    <mergeCell ref="A2:E3"/>
    <mergeCell ref="A4:E4"/>
    <mergeCell ref="A23:E23"/>
    <mergeCell ref="A42:E42"/>
    <mergeCell ref="A61:E61"/>
    <mergeCell ref="A79:E79"/>
    <mergeCell ref="A82:E82"/>
  </mergeCells>
  <printOptions/>
  <pageMargins left="0.7" right="0.7" top="0.75" bottom="0.75" header="0.3" footer="0.3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2018-10-31T13:38:32Z</cp:lastPrinted>
  <dcterms:created xsi:type="dcterms:W3CDTF">1996-10-08T23:32:33Z</dcterms:created>
  <dcterms:modified xsi:type="dcterms:W3CDTF">2021-01-19T15:38:56Z</dcterms:modified>
  <cp:category/>
  <cp:version/>
  <cp:contentType/>
  <cp:contentStatus/>
</cp:coreProperties>
</file>