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 1 квартал 2021" sheetId="1" r:id="rId1"/>
  </sheets>
  <definedNames>
    <definedName name="_xlnm.Print_Area" localSheetId="0">' 1 квартал 2021'!$A$1:$E$210</definedName>
  </definedNames>
  <calcPr fullCalcOnLoad="1"/>
</workbook>
</file>

<file path=xl/comments1.xml><?xml version="1.0" encoding="utf-8"?>
<comments xmlns="http://schemas.openxmlformats.org/spreadsheetml/2006/main">
  <authors>
    <author>Лидия Алексеевна</author>
  </authors>
  <commentList>
    <comment ref="D38" authorId="0">
      <text>
        <r>
          <rPr>
            <b/>
            <sz val="8"/>
            <rFont val="Tahoma"/>
            <family val="2"/>
          </rPr>
          <t>Лидия Алексеевна: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<sst xmlns="http://schemas.openxmlformats.org/spreadsheetml/2006/main" count="272" uniqueCount="64">
  <si>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</si>
  <si>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</si>
  <si>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</si>
  <si>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</si>
  <si>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</si>
  <si>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</si>
  <si>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</si>
  <si>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</si>
  <si>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</si>
  <si>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</si>
  <si>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</si>
  <si>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</si>
  <si>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</si>
  <si>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</si>
  <si>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</si>
  <si>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</si>
  <si>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</si>
  <si>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</si>
  <si>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</si>
  <si>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</si>
  <si>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</si>
  <si>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</si>
  <si>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</si>
  <si>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</si>
  <si>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</si>
  <si>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</si>
  <si>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</si>
  <si>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</si>
  <si>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</si>
  <si>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</si>
  <si>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Социально-экономическое развитие городского округа Зарайск за   1 квартал 2021 года.</t>
  </si>
  <si>
    <t>Оборот выпуска товаров, работ и услуг по полному кругу  предприятий округа за 1 квартал 2021года.</t>
  </si>
  <si>
    <t xml:space="preserve"> 1 квартал 2020 года, 
 млн.руб.</t>
  </si>
  <si>
    <t xml:space="preserve"> 1 квартал 2021 года,
 млн.руб.</t>
  </si>
  <si>
    <t xml:space="preserve">   Доля оборота 
за  1 квартал 2021 год, 
%</t>
  </si>
  <si>
    <t xml:space="preserve">        Среднемесячная зарплата по полному кругу  предприятий округа
 за  1 квартал 2021 года. 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</si>
  <si>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1 квартал 2021года.    </t>
  </si>
  <si>
    <t>1 квартал 2021 года,
рублей</t>
  </si>
  <si>
    <t xml:space="preserve"> 1 квартал 2020 года,
 рублей</t>
  </si>
  <si>
    <t>Среднемесячная зарплата по крупным за  1 квартал 2021 года.</t>
  </si>
  <si>
    <t>Среднемесячная зарплата по малым предприятиям округа 
за  1 квартал 2021 года.</t>
  </si>
  <si>
    <t>Среднемесячная зарплата по крупным и средним предприятиям округа  за  1 квартал 2021 года</t>
  </si>
  <si>
    <t>Среднемесячная зарплата по малым предприятиям округа 
за  1 квартал 2021 года</t>
  </si>
  <si>
    <t>Среднемесячная зарплата по предприятиям с численностью до 15 человек по округу за 1 квартал 2021 год</t>
  </si>
  <si>
    <t xml:space="preserve">        Среднесписочная численность работающих на предприятиях округа
 за  1 квартал 2021год.                                               </t>
  </si>
  <si>
    <t>Среднемесячная зарплата по предприятиям с численностью до 15 человек по округу 
за 1 квартал 2021 года.</t>
  </si>
  <si>
    <t xml:space="preserve">Среднесписочная численность работающих на крупных и средних предприятиях округа 
за 1 квартал 2021 года.                      </t>
  </si>
  <si>
    <t xml:space="preserve">1 квартал 2021 года, человек </t>
  </si>
  <si>
    <t xml:space="preserve">1 квартал 2020 года, человек </t>
  </si>
  <si>
    <t>Среднесписочная численность работающих на малых предприятиях округа
 за  1 квартал 2021 год</t>
  </si>
  <si>
    <t>Среднесписочная численность работающих на предприятиях округа с численностью до 15 человек 
 за  1 квартал 2021 год.</t>
  </si>
  <si>
    <t>По полному кругу предприятий округа
  за  1 квартал 2021 год.</t>
  </si>
  <si>
    <t>1 квартал 2021 год,
 млн.руб.</t>
  </si>
  <si>
    <t>Темп роста к 1 кварталу 2020 года</t>
  </si>
  <si>
    <t>1 квартал 2021года,
 млн.руб.</t>
  </si>
  <si>
    <t>По крупным и средним предприятиям округа 
за  1 квартал 2021 года.</t>
  </si>
  <si>
    <t>Темп роста к
 1 кварталу 2020 года</t>
  </si>
  <si>
    <t>По малым предприям округа 
за  1 квартал 2021 года.</t>
  </si>
  <si>
    <t>По предприям округа с численностью до 15 человек 
за   1 квартал 2021 года.</t>
  </si>
  <si>
    <t>1 квартал 2021 года,
 млн.руб.</t>
  </si>
  <si>
    <t>Темп роста к 1 кварталу 
 2020 года</t>
  </si>
  <si>
    <t>Оборот выпуска товаров, работ и услуг крупными и средними предприятиями района за 1 квартал 2021 года.</t>
  </si>
  <si>
    <t>Оборот выпуска товаров, работ и услуг по малым предприятиям  за 1 квартал 2021 года.</t>
  </si>
  <si>
    <t>Оборот выпуска товаров, работ и услуг по предприятиям с численностью до 15 человек за  1 квартал 2021 года.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</si>
</sst>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7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2" fillId="0" borderId="10" xfId="0" applyFont="1" applyFill="1" applyBorder="1" applyAlignment="1">
      <alignment horizontal="justify" vertical="top" wrapText="1"/>
    </xf>
    <xf numFmtId="0" fontId="62" fillId="33" borderId="10" xfId="0" applyFont="1" applyFill="1" applyBorder="1" applyAlignment="1">
      <alignment horizontal="justify" vertical="top" wrapText="1"/>
    </xf>
    <xf numFmtId="194" fontId="62" fillId="0" borderId="11" xfId="0" applyNumberFormat="1" applyFont="1" applyFill="1" applyBorder="1" applyAlignment="1">
      <alignment horizontal="center" vertical="top" wrapText="1"/>
    </xf>
    <xf numFmtId="194" fontId="62" fillId="0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192" fontId="62" fillId="0" borderId="11" xfId="0" applyNumberFormat="1" applyFont="1" applyFill="1" applyBorder="1" applyAlignment="1">
      <alignment horizontal="center" vertical="top" wrapText="1"/>
    </xf>
    <xf numFmtId="193" fontId="63" fillId="0" borderId="0" xfId="0" applyNumberFormat="1" applyFont="1" applyFill="1" applyAlignment="1">
      <alignment horizontal="center" wrapText="1"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192" fontId="1" fillId="33" borderId="21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3" fillId="33" borderId="18" xfId="0" applyNumberFormat="1" applyFont="1" applyFill="1" applyBorder="1" applyAlignment="1">
      <alignment horizontal="center" vertical="center" wrapText="1"/>
    </xf>
    <xf numFmtId="192" fontId="3" fillId="33" borderId="19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4" fillId="33" borderId="18" xfId="0" applyNumberFormat="1" applyFont="1" applyFill="1" applyBorder="1" applyAlignment="1">
      <alignment horizontal="center" vertical="center" wrapText="1"/>
    </xf>
    <xf numFmtId="192" fontId="64" fillId="33" borderId="1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61" fillId="33" borderId="0" xfId="0" applyFont="1" applyFill="1" applyAlignment="1">
      <alignment/>
    </xf>
    <xf numFmtId="194" fontId="62" fillId="33" borderId="10" xfId="0" applyNumberFormat="1" applyFont="1" applyFill="1" applyBorder="1" applyAlignment="1">
      <alignment horizontal="center" vertical="top" wrapText="1"/>
    </xf>
    <xf numFmtId="2" fontId="63" fillId="33" borderId="25" xfId="0" applyNumberFormat="1" applyFont="1" applyFill="1" applyBorder="1" applyAlignment="1">
      <alignment horizontal="left" vertical="top" wrapText="1"/>
    </xf>
    <xf numFmtId="4" fontId="63" fillId="33" borderId="25" xfId="0" applyNumberFormat="1" applyFont="1" applyFill="1" applyBorder="1" applyAlignment="1">
      <alignment horizontal="left" vertical="top" wrapText="1"/>
    </xf>
    <xf numFmtId="4" fontId="63" fillId="33" borderId="25" xfId="0" applyNumberFormat="1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justify"/>
    </xf>
    <xf numFmtId="0" fontId="66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192" fontId="62" fillId="33" borderId="10" xfId="0" applyNumberFormat="1" applyFont="1" applyFill="1" applyBorder="1" applyAlignment="1">
      <alignment horizontal="center" vertical="top" wrapText="1"/>
    </xf>
    <xf numFmtId="4" fontId="60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justify" vertical="top" wrapText="1"/>
    </xf>
    <xf numFmtId="0" fontId="62" fillId="33" borderId="0" xfId="0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horizontal="center" vertical="top" wrapText="1"/>
    </xf>
    <xf numFmtId="194" fontId="62" fillId="33" borderId="0" xfId="0" applyNumberFormat="1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" vertical="center" wrapText="1"/>
    </xf>
    <xf numFmtId="2" fontId="69" fillId="33" borderId="0" xfId="0" applyNumberFormat="1" applyFont="1" applyFill="1" applyAlignment="1">
      <alignment horizontal="center" wrapText="1"/>
    </xf>
    <xf numFmtId="0" fontId="62" fillId="33" borderId="11" xfId="0" applyFont="1" applyFill="1" applyBorder="1" applyAlignment="1">
      <alignment horizontal="justify" vertical="top" wrapText="1"/>
    </xf>
    <xf numFmtId="0" fontId="62" fillId="33" borderId="0" xfId="0" applyFont="1" applyFill="1" applyBorder="1" applyAlignment="1">
      <alignment vertical="top" wrapText="1"/>
    </xf>
    <xf numFmtId="192" fontId="6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8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top" wrapText="1"/>
    </xf>
    <xf numFmtId="0" fontId="67" fillId="33" borderId="31" xfId="0" applyFont="1" applyFill="1" applyBorder="1" applyAlignment="1">
      <alignment horizontal="center" vertical="top" wrapText="1"/>
    </xf>
    <xf numFmtId="0" fontId="70" fillId="33" borderId="32" xfId="0" applyFont="1" applyFill="1" applyBorder="1" applyAlignment="1">
      <alignment horizontal="center" vertical="top" wrapText="1"/>
    </xf>
    <xf numFmtId="0" fontId="67" fillId="33" borderId="33" xfId="0" applyFont="1" applyFill="1" applyBorder="1" applyAlignment="1">
      <alignment horizontal="center" vertical="top" wrapText="1"/>
    </xf>
    <xf numFmtId="0" fontId="70" fillId="33" borderId="34" xfId="0" applyFont="1" applyFill="1" applyBorder="1" applyAlignment="1">
      <alignment horizontal="center"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6" fillId="33" borderId="35" xfId="0" applyFont="1" applyFill="1" applyBorder="1" applyAlignment="1">
      <alignment horizontal="center" vertical="top" wrapText="1"/>
    </xf>
    <xf numFmtId="4" fontId="62" fillId="33" borderId="35" xfId="0" applyNumberFormat="1" applyFont="1" applyFill="1" applyBorder="1" applyAlignment="1">
      <alignment horizontal="center" vertical="top" wrapText="1"/>
    </xf>
    <xf numFmtId="4" fontId="65" fillId="33" borderId="35" xfId="0" applyNumberFormat="1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4" fontId="65" fillId="33" borderId="10" xfId="0" applyNumberFormat="1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2" fontId="62" fillId="33" borderId="10" xfId="0" applyNumberFormat="1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4" fontId="66" fillId="33" borderId="10" xfId="0" applyNumberFormat="1" applyFont="1" applyFill="1" applyBorder="1" applyAlignment="1">
      <alignment horizontal="center" vertical="top" wrapText="1"/>
    </xf>
    <xf numFmtId="4" fontId="62" fillId="33" borderId="11" xfId="0" applyNumberFormat="1" applyFont="1" applyFill="1" applyBorder="1" applyAlignment="1">
      <alignment horizontal="center" vertical="top" wrapText="1"/>
    </xf>
    <xf numFmtId="4" fontId="65" fillId="33" borderId="11" xfId="0" applyNumberFormat="1" applyFont="1" applyFill="1" applyBorder="1" applyAlignment="1">
      <alignment horizontal="center" vertical="top" wrapText="1"/>
    </xf>
    <xf numFmtId="2" fontId="62" fillId="33" borderId="36" xfId="0" applyNumberFormat="1" applyFont="1" applyFill="1" applyBorder="1" applyAlignment="1">
      <alignment horizontal="center" vertical="top" wrapText="1"/>
    </xf>
    <xf numFmtId="2" fontId="62" fillId="33" borderId="37" xfId="0" applyNumberFormat="1" applyFont="1" applyFill="1" applyBorder="1" applyAlignment="1">
      <alignment horizontal="center" vertical="top" wrapText="1"/>
    </xf>
    <xf numFmtId="2" fontId="66" fillId="33" borderId="10" xfId="0" applyNumberFormat="1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horizontal="center" vertical="top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top" wrapText="1"/>
    </xf>
    <xf numFmtId="0" fontId="62" fillId="33" borderId="37" xfId="0" applyFont="1" applyFill="1" applyBorder="1" applyAlignment="1">
      <alignment horizontal="center" vertical="top" wrapText="1"/>
    </xf>
    <xf numFmtId="0" fontId="67" fillId="33" borderId="36" xfId="0" applyFont="1" applyFill="1" applyBorder="1" applyAlignment="1">
      <alignment horizontal="center" vertical="top" wrapText="1"/>
    </xf>
    <xf numFmtId="0" fontId="67" fillId="33" borderId="37" xfId="0" applyFont="1" applyFill="1" applyBorder="1" applyAlignment="1">
      <alignment horizontal="center" vertical="top" wrapText="1"/>
    </xf>
    <xf numFmtId="2" fontId="62" fillId="33" borderId="31" xfId="0" applyNumberFormat="1" applyFont="1" applyFill="1" applyBorder="1" applyAlignment="1">
      <alignment horizontal="center" vertical="top" wrapText="1"/>
    </xf>
    <xf numFmtId="2" fontId="62" fillId="33" borderId="32" xfId="0" applyNumberFormat="1" applyFont="1" applyFill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209"/>
  <sheetViews>
    <sheetView tabSelected="1" zoomScalePageLayoutView="0" workbookViewId="0" topLeftCell="A195">
      <selection activeCell="J200" sqref="J200"/>
    </sheetView>
  </sheetViews>
  <sheetFormatPr defaultColWidth="9.140625" defaultRowHeight="12.75"/>
  <cols>
    <col min="1" max="1" width="65.28125" style="0" customWidth="1"/>
    <col min="2" max="2" width="15.57421875" style="0" customWidth="1"/>
    <col min="3" max="3" width="15.00390625" style="0" customWidth="1"/>
    <col min="4" max="4" width="18.7109375" style="0" customWidth="1"/>
    <col min="5" max="5" width="17.8515625" style="0" customWidth="1"/>
  </cols>
  <sheetData>
    <row r="1" spans="1:5" ht="12.75">
      <c r="A1" s="14"/>
      <c r="B1" s="14"/>
      <c r="C1" s="14"/>
      <c r="D1" s="14"/>
      <c r="E1" s="14"/>
    </row>
    <row r="2" spans="1:5" ht="12.75" customHeight="1">
      <c r="A2" s="87" t="s">
        <v>30</v>
      </c>
      <c r="B2" s="88"/>
      <c r="C2" s="88"/>
      <c r="D2" s="88"/>
      <c r="E2" s="88"/>
    </row>
    <row r="3" spans="1:5" ht="22.5" customHeight="1">
      <c r="A3" s="88"/>
      <c r="B3" s="88"/>
      <c r="C3" s="88"/>
      <c r="D3" s="88"/>
      <c r="E3" s="88"/>
    </row>
    <row r="4" spans="1:5" ht="28.5" customHeight="1" thickBot="1">
      <c r="A4" s="89" t="s">
        <v>31</v>
      </c>
      <c r="B4" s="90"/>
      <c r="C4" s="90"/>
      <c r="D4" s="90"/>
      <c r="E4" s="90"/>
    </row>
    <row r="5" spans="1:5" ht="48" customHeight="1">
      <c r="A5" s="15" t="s">
        <v>12</v>
      </c>
      <c r="B5" s="16" t="s">
        <v>32</v>
      </c>
      <c r="C5" s="16" t="s">
        <v>33</v>
      </c>
      <c r="D5" s="16" t="s">
        <v>13</v>
      </c>
      <c r="E5" s="17" t="s">
        <v>34</v>
      </c>
    </row>
    <row r="6" spans="1:5" ht="31.5" customHeight="1">
      <c r="A6" s="10" t="s">
        <v>19</v>
      </c>
      <c r="B6" s="18">
        <f aca="true" t="shared" si="0" ref="B6:C21">B25+B44+B63</f>
        <v>688.172</v>
      </c>
      <c r="C6" s="18">
        <f t="shared" si="0"/>
        <v>543.6080000000001</v>
      </c>
      <c r="D6" s="19">
        <f>C6/B6*100</f>
        <v>78.99304243706516</v>
      </c>
      <c r="E6" s="20">
        <f>C6/C21*100</f>
        <v>19.661419141505952</v>
      </c>
    </row>
    <row r="7" spans="1:5" ht="31.5" customHeight="1">
      <c r="A7" s="10" t="s">
        <v>20</v>
      </c>
      <c r="B7" s="18">
        <f t="shared" si="0"/>
        <v>121.285</v>
      </c>
      <c r="C7" s="18">
        <f t="shared" si="0"/>
        <v>372.49</v>
      </c>
      <c r="D7" s="19">
        <f aca="true" t="shared" si="1" ref="D7:D20">C7/B7*100</f>
        <v>307.1195943439007</v>
      </c>
      <c r="E7" s="20">
        <f>C7/C21*100</f>
        <v>13.472358787986108</v>
      </c>
    </row>
    <row r="8" spans="1:5" ht="31.5" customHeight="1">
      <c r="A8" s="10" t="s">
        <v>14</v>
      </c>
      <c r="B8" s="18">
        <f t="shared" si="0"/>
        <v>1165.238</v>
      </c>
      <c r="C8" s="18">
        <f t="shared" si="0"/>
        <v>1257.166</v>
      </c>
      <c r="D8" s="19">
        <f t="shared" si="1"/>
        <v>107.88920375065007</v>
      </c>
      <c r="E8" s="20">
        <f>C8/C21*100</f>
        <v>45.46965397207265</v>
      </c>
    </row>
    <row r="9" spans="1:5" ht="31.5" customHeight="1">
      <c r="A9" s="10" t="s">
        <v>0</v>
      </c>
      <c r="B9" s="18">
        <f t="shared" si="0"/>
        <v>129.998</v>
      </c>
      <c r="C9" s="18">
        <f t="shared" si="0"/>
        <v>212.346</v>
      </c>
      <c r="D9" s="19">
        <f t="shared" si="1"/>
        <v>163.34558993215282</v>
      </c>
      <c r="E9" s="20">
        <f>C9/C21*100</f>
        <v>7.680210204820795</v>
      </c>
    </row>
    <row r="10" spans="1:5" ht="31.5" customHeight="1">
      <c r="A10" s="10" t="s">
        <v>21</v>
      </c>
      <c r="B10" s="18">
        <f t="shared" si="0"/>
        <v>0.361</v>
      </c>
      <c r="C10" s="18">
        <f t="shared" si="0"/>
        <v>0.0148</v>
      </c>
      <c r="D10" s="19">
        <f t="shared" si="1"/>
        <v>4.0997229916897515</v>
      </c>
      <c r="E10" s="20">
        <f>C10/C25*100</f>
        <v>0.005239308977626735</v>
      </c>
    </row>
    <row r="11" spans="1:5" ht="31.5" customHeight="1">
      <c r="A11" s="9" t="s">
        <v>17</v>
      </c>
      <c r="B11" s="18">
        <f t="shared" si="0"/>
        <v>11.212</v>
      </c>
      <c r="C11" s="18">
        <f t="shared" si="0"/>
        <v>12.061</v>
      </c>
      <c r="D11" s="19">
        <f t="shared" si="1"/>
        <v>107.57224402425973</v>
      </c>
      <c r="E11" s="20">
        <f>C11/C21*100</f>
        <v>0.4362267962680889</v>
      </c>
    </row>
    <row r="12" spans="1:5" ht="31.5" customHeight="1">
      <c r="A12" s="10" t="s">
        <v>22</v>
      </c>
      <c r="B12" s="18">
        <f t="shared" si="0"/>
        <v>0</v>
      </c>
      <c r="C12" s="18">
        <f t="shared" si="0"/>
        <v>0</v>
      </c>
      <c r="D12" s="19" t="s">
        <v>18</v>
      </c>
      <c r="E12" s="20">
        <f>C12/C27*100</f>
        <v>0</v>
      </c>
    </row>
    <row r="13" spans="1:5" ht="31.5" customHeight="1">
      <c r="A13" s="10" t="s">
        <v>15</v>
      </c>
      <c r="B13" s="18">
        <f t="shared" si="0"/>
        <v>236.902</v>
      </c>
      <c r="C13" s="18">
        <f t="shared" si="0"/>
        <v>241.915</v>
      </c>
      <c r="D13" s="19">
        <f t="shared" si="1"/>
        <v>102.11606487070604</v>
      </c>
      <c r="E13" s="20">
        <f>C13/C21*100</f>
        <v>8.749672947450023</v>
      </c>
    </row>
    <row r="14" spans="1:5" ht="31.5" customHeight="1">
      <c r="A14" s="10" t="s">
        <v>23</v>
      </c>
      <c r="B14" s="18">
        <f>B33+B52+B71</f>
        <v>0</v>
      </c>
      <c r="C14" s="18">
        <f>C33+B52+C71</f>
        <v>0</v>
      </c>
      <c r="D14" s="19" t="s">
        <v>18</v>
      </c>
      <c r="E14" s="20">
        <f>C14/C21*100</f>
        <v>0</v>
      </c>
    </row>
    <row r="15" spans="1:5" ht="31.5" customHeight="1">
      <c r="A15" s="10" t="s">
        <v>24</v>
      </c>
      <c r="B15" s="18">
        <f t="shared" si="0"/>
        <v>0.0461</v>
      </c>
      <c r="C15" s="18">
        <f t="shared" si="0"/>
        <v>2.6273999999999997</v>
      </c>
      <c r="D15" s="19">
        <f t="shared" si="1"/>
        <v>5699.34924078091</v>
      </c>
      <c r="E15" s="20">
        <f>C15/C21*100</f>
        <v>0.09502879400669735</v>
      </c>
    </row>
    <row r="16" spans="1:5" ht="31.5" customHeight="1">
      <c r="A16" s="10" t="s">
        <v>1</v>
      </c>
      <c r="B16" s="18">
        <f t="shared" si="0"/>
        <v>11.695</v>
      </c>
      <c r="C16" s="18">
        <f t="shared" si="0"/>
        <v>13.855000000000002</v>
      </c>
      <c r="D16" s="19">
        <f t="shared" si="1"/>
        <v>118.46943138093205</v>
      </c>
      <c r="E16" s="20">
        <f>C16/C21*100</f>
        <v>0.5011128647951557</v>
      </c>
    </row>
    <row r="17" spans="1:5" ht="31.5" customHeight="1">
      <c r="A17" s="10" t="s">
        <v>25</v>
      </c>
      <c r="B17" s="18">
        <f t="shared" si="0"/>
        <v>25.477</v>
      </c>
      <c r="C17" s="18">
        <f t="shared" si="0"/>
        <v>7.867999999999999</v>
      </c>
      <c r="D17" s="19">
        <f t="shared" si="1"/>
        <v>30.88275699650665</v>
      </c>
      <c r="E17" s="20">
        <f>C17/C21*100</f>
        <v>0.28457279106519556</v>
      </c>
    </row>
    <row r="18" spans="1:5" ht="31.5" customHeight="1">
      <c r="A18" s="10" t="s">
        <v>16</v>
      </c>
      <c r="B18" s="18">
        <f t="shared" si="0"/>
        <v>96.48400000000001</v>
      </c>
      <c r="C18" s="18">
        <f t="shared" si="0"/>
        <v>92.759</v>
      </c>
      <c r="D18" s="19">
        <f t="shared" si="1"/>
        <v>96.13925624974088</v>
      </c>
      <c r="E18" s="20">
        <f>C18/C21*100</f>
        <v>3.354942491918718</v>
      </c>
    </row>
    <row r="19" spans="1:5" ht="31.5" customHeight="1">
      <c r="A19" s="10" t="s">
        <v>26</v>
      </c>
      <c r="B19" s="18">
        <f t="shared" si="0"/>
        <v>8.12</v>
      </c>
      <c r="C19" s="18">
        <f t="shared" si="0"/>
        <v>7.064</v>
      </c>
      <c r="D19" s="19">
        <f t="shared" si="1"/>
        <v>86.99507389162562</v>
      </c>
      <c r="E19" s="20">
        <f>C19/C21*100</f>
        <v>0.2554934158724633</v>
      </c>
    </row>
    <row r="20" spans="1:8" ht="31.5" customHeight="1">
      <c r="A20" s="10" t="s">
        <v>27</v>
      </c>
      <c r="B20" s="18">
        <f t="shared" si="0"/>
        <v>1.0470000000000002</v>
      </c>
      <c r="C20" s="18">
        <f t="shared" si="0"/>
        <v>0.815</v>
      </c>
      <c r="D20" s="19">
        <f t="shared" si="1"/>
        <v>77.84145176695318</v>
      </c>
      <c r="E20" s="20">
        <f>C20/C21*100</f>
        <v>0.029477227340891504</v>
      </c>
      <c r="H20" s="11" t="s">
        <v>29</v>
      </c>
    </row>
    <row r="21" spans="1:5" ht="31.5" customHeight="1" thickBot="1">
      <c r="A21" s="21" t="s">
        <v>2</v>
      </c>
      <c r="B21" s="22">
        <f t="shared" si="0"/>
        <v>2496.0371</v>
      </c>
      <c r="C21" s="22">
        <f t="shared" si="0"/>
        <v>2764.8462000000004</v>
      </c>
      <c r="D21" s="23">
        <f>C21/B21*100</f>
        <v>110.76943527802534</v>
      </c>
      <c r="E21" s="24">
        <f>SUM(E6:E20)</f>
        <v>99.99540874408036</v>
      </c>
    </row>
    <row r="22" spans="1:5" ht="31.5" customHeight="1" thickBot="1">
      <c r="A22" s="25"/>
      <c r="B22" s="26"/>
      <c r="C22" s="26"/>
      <c r="D22" s="27"/>
      <c r="E22" s="27"/>
    </row>
    <row r="23" spans="1:5" ht="41.25" customHeight="1" thickBot="1">
      <c r="A23" s="91" t="s">
        <v>61</v>
      </c>
      <c r="B23" s="92"/>
      <c r="C23" s="92"/>
      <c r="D23" s="92"/>
      <c r="E23" s="93"/>
    </row>
    <row r="24" spans="1:5" ht="51.75" customHeight="1">
      <c r="A24" s="28" t="s">
        <v>12</v>
      </c>
      <c r="B24" s="16" t="s">
        <v>32</v>
      </c>
      <c r="C24" s="16" t="s">
        <v>33</v>
      </c>
      <c r="D24" s="16" t="s">
        <v>13</v>
      </c>
      <c r="E24" s="17" t="s">
        <v>34</v>
      </c>
    </row>
    <row r="25" spans="1:5" ht="32.25" customHeight="1">
      <c r="A25" s="9" t="s">
        <v>19</v>
      </c>
      <c r="B25" s="29">
        <v>477.526</v>
      </c>
      <c r="C25" s="29">
        <v>282.48</v>
      </c>
      <c r="D25" s="19">
        <f>C25/B25*100</f>
        <v>59.1548941837722</v>
      </c>
      <c r="E25" s="30">
        <f>C25/C40*100</f>
        <v>15.263737147293549</v>
      </c>
    </row>
    <row r="26" spans="1:5" ht="32.25" customHeight="1">
      <c r="A26" s="9" t="s">
        <v>20</v>
      </c>
      <c r="B26" s="29">
        <v>27.463</v>
      </c>
      <c r="C26" s="29">
        <v>145.069</v>
      </c>
      <c r="D26" s="19">
        <f aca="true" t="shared" si="2" ref="D26:D38">C26/B26*100</f>
        <v>528.2343516731602</v>
      </c>
      <c r="E26" s="30">
        <f>C26/C40*100</f>
        <v>7.838767644508381</v>
      </c>
    </row>
    <row r="27" spans="1:5" ht="32.25" customHeight="1">
      <c r="A27" s="9" t="s">
        <v>14</v>
      </c>
      <c r="B27" s="29">
        <v>988.051</v>
      </c>
      <c r="C27" s="29">
        <v>1111.451</v>
      </c>
      <c r="D27" s="19">
        <f t="shared" si="2"/>
        <v>112.48923385533742</v>
      </c>
      <c r="E27" s="30">
        <f>C27/C40*100</f>
        <v>60.056980728180974</v>
      </c>
    </row>
    <row r="28" spans="1:5" ht="32.25" customHeight="1">
      <c r="A28" s="9" t="s">
        <v>0</v>
      </c>
      <c r="B28" s="29">
        <v>0</v>
      </c>
      <c r="C28" s="29">
        <v>0</v>
      </c>
      <c r="D28" s="29" t="s">
        <v>18</v>
      </c>
      <c r="E28" s="31">
        <v>0</v>
      </c>
    </row>
    <row r="29" spans="1:5" ht="32.25" customHeight="1">
      <c r="A29" s="9" t="s">
        <v>21</v>
      </c>
      <c r="B29" s="29">
        <v>0.361</v>
      </c>
      <c r="C29" s="29">
        <v>0.0148</v>
      </c>
      <c r="D29" s="19">
        <f t="shared" si="2"/>
        <v>4.0997229916897515</v>
      </c>
      <c r="E29" s="30">
        <f>C29/C40*100</f>
        <v>0.0007997143506794977</v>
      </c>
    </row>
    <row r="30" spans="1:5" ht="32.25" customHeight="1">
      <c r="A30" s="9" t="s">
        <v>17</v>
      </c>
      <c r="B30" s="29">
        <v>0</v>
      </c>
      <c r="C30" s="29">
        <v>0</v>
      </c>
      <c r="D30" s="29" t="s">
        <v>18</v>
      </c>
      <c r="E30" s="30">
        <v>0</v>
      </c>
    </row>
    <row r="31" spans="1:5" ht="32.25" customHeight="1">
      <c r="A31" s="9" t="s">
        <v>22</v>
      </c>
      <c r="B31" s="29">
        <v>0</v>
      </c>
      <c r="C31" s="29">
        <v>0</v>
      </c>
      <c r="D31" s="29" t="s">
        <v>18</v>
      </c>
      <c r="E31" s="30">
        <v>0</v>
      </c>
    </row>
    <row r="32" spans="1:5" ht="32.25" customHeight="1">
      <c r="A32" s="9" t="s">
        <v>15</v>
      </c>
      <c r="B32" s="29">
        <v>200.7</v>
      </c>
      <c r="C32" s="29">
        <v>200.583</v>
      </c>
      <c r="D32" s="19">
        <f t="shared" si="2"/>
        <v>99.94170403587445</v>
      </c>
      <c r="E32" s="20">
        <f>C32/C40*100</f>
        <v>10.838452946104438</v>
      </c>
    </row>
    <row r="33" spans="1:5" ht="32.25" customHeight="1">
      <c r="A33" s="9" t="s">
        <v>23</v>
      </c>
      <c r="B33" s="29">
        <v>0</v>
      </c>
      <c r="C33" s="29">
        <v>0</v>
      </c>
      <c r="D33" s="19" t="s">
        <v>18</v>
      </c>
      <c r="E33" s="30">
        <v>0</v>
      </c>
    </row>
    <row r="34" spans="1:5" ht="32.25" customHeight="1">
      <c r="A34" s="9" t="s">
        <v>24</v>
      </c>
      <c r="B34" s="29">
        <v>0</v>
      </c>
      <c r="C34" s="29">
        <v>0</v>
      </c>
      <c r="D34" s="19" t="s">
        <v>18</v>
      </c>
      <c r="E34" s="30">
        <v>0</v>
      </c>
    </row>
    <row r="35" spans="1:5" ht="32.25" customHeight="1">
      <c r="A35" s="9" t="s">
        <v>1</v>
      </c>
      <c r="B35" s="29">
        <v>10.14</v>
      </c>
      <c r="C35" s="29">
        <v>12.101</v>
      </c>
      <c r="D35" s="19">
        <f t="shared" si="2"/>
        <v>119.33925049309664</v>
      </c>
      <c r="E35" s="20">
        <f>C35/C40*100</f>
        <v>0.653874551187338</v>
      </c>
    </row>
    <row r="36" spans="1:5" ht="32.25" customHeight="1">
      <c r="A36" s="9" t="s">
        <v>25</v>
      </c>
      <c r="B36" s="29">
        <v>12.275</v>
      </c>
      <c r="C36" s="29">
        <v>0.228</v>
      </c>
      <c r="D36" s="29" t="s">
        <v>18</v>
      </c>
      <c r="E36" s="20">
        <f>C36/C40</f>
        <v>0.00012319923780738207</v>
      </c>
    </row>
    <row r="37" spans="1:5" ht="32.25" customHeight="1">
      <c r="A37" s="9" t="s">
        <v>16</v>
      </c>
      <c r="B37" s="29">
        <v>95.114</v>
      </c>
      <c r="C37" s="29">
        <v>91.766</v>
      </c>
      <c r="D37" s="19">
        <f t="shared" si="2"/>
        <v>96.48001345753518</v>
      </c>
      <c r="E37" s="20">
        <f>C37/C40*100</f>
        <v>4.958553182733431</v>
      </c>
    </row>
    <row r="38" spans="1:5" ht="32.25" customHeight="1">
      <c r="A38" s="9" t="s">
        <v>26</v>
      </c>
      <c r="B38" s="29">
        <v>7.947</v>
      </c>
      <c r="C38" s="29">
        <v>6.968</v>
      </c>
      <c r="D38" s="19">
        <f t="shared" si="2"/>
        <v>87.68088586888135</v>
      </c>
      <c r="E38" s="20">
        <f>C38/C40*100</f>
        <v>0.3765141618604554</v>
      </c>
    </row>
    <row r="39" spans="1:5" ht="32.25" customHeight="1">
      <c r="A39" s="32" t="s">
        <v>27</v>
      </c>
      <c r="B39" s="29">
        <v>0</v>
      </c>
      <c r="C39" s="29">
        <v>0</v>
      </c>
      <c r="D39" s="29">
        <v>0</v>
      </c>
      <c r="E39" s="31">
        <v>0</v>
      </c>
    </row>
    <row r="40" spans="1:5" ht="32.25" customHeight="1" thickBot="1">
      <c r="A40" s="33" t="s">
        <v>2</v>
      </c>
      <c r="B40" s="22">
        <f>SUM(B25:B39)</f>
        <v>1819.5770000000002</v>
      </c>
      <c r="C40" s="22">
        <f>SUM(C25:C39)</f>
        <v>1850.6608000000003</v>
      </c>
      <c r="D40" s="23">
        <f>C40/B40*100</f>
        <v>101.70829813742426</v>
      </c>
      <c r="E40" s="24">
        <f>SUM(E25:E39)</f>
        <v>99.98780327545705</v>
      </c>
    </row>
    <row r="41" spans="1:5" ht="32.25" customHeight="1" thickBot="1">
      <c r="A41" s="34"/>
      <c r="B41" s="35"/>
      <c r="C41" s="35"/>
      <c r="D41" s="36"/>
      <c r="E41" s="36"/>
    </row>
    <row r="42" spans="1:5" ht="32.25" customHeight="1" thickBot="1">
      <c r="A42" s="94" t="s">
        <v>62</v>
      </c>
      <c r="B42" s="95"/>
      <c r="C42" s="95"/>
      <c r="D42" s="95"/>
      <c r="E42" s="96"/>
    </row>
    <row r="43" spans="1:5" ht="48.75" customHeight="1">
      <c r="A43" s="15" t="s">
        <v>12</v>
      </c>
      <c r="B43" s="16" t="s">
        <v>32</v>
      </c>
      <c r="C43" s="16" t="s">
        <v>33</v>
      </c>
      <c r="D43" s="16" t="s">
        <v>13</v>
      </c>
      <c r="E43" s="17" t="s">
        <v>34</v>
      </c>
    </row>
    <row r="44" spans="1:5" ht="33" customHeight="1">
      <c r="A44" s="9" t="s">
        <v>19</v>
      </c>
      <c r="B44" s="18">
        <v>210.602</v>
      </c>
      <c r="C44" s="18">
        <v>260.914</v>
      </c>
      <c r="D44" s="19">
        <f>C44/B44*100</f>
        <v>123.88961168459937</v>
      </c>
      <c r="E44" s="20">
        <f>C44/C59*100</f>
        <v>28.561889165236277</v>
      </c>
    </row>
    <row r="45" spans="1:5" ht="33" customHeight="1">
      <c r="A45" s="9" t="s">
        <v>20</v>
      </c>
      <c r="B45" s="18">
        <v>93.822</v>
      </c>
      <c r="C45" s="18">
        <v>227.421</v>
      </c>
      <c r="D45" s="19">
        <f aca="true" t="shared" si="3" ref="D45:D59">C45/B45*100</f>
        <v>242.39623968791966</v>
      </c>
      <c r="E45" s="20">
        <f>C45/C59*100</f>
        <v>24.89545749115494</v>
      </c>
    </row>
    <row r="46" spans="1:5" ht="33" customHeight="1">
      <c r="A46" s="9" t="s">
        <v>14</v>
      </c>
      <c r="B46" s="18">
        <v>177.187</v>
      </c>
      <c r="C46" s="18">
        <v>145.715</v>
      </c>
      <c r="D46" s="19">
        <f t="shared" si="3"/>
        <v>82.23797456924041</v>
      </c>
      <c r="E46" s="20">
        <f>C46/C59*100</f>
        <v>15.951216415034859</v>
      </c>
    </row>
    <row r="47" spans="1:5" ht="33" customHeight="1">
      <c r="A47" s="9" t="s">
        <v>0</v>
      </c>
      <c r="B47" s="18">
        <v>129.998</v>
      </c>
      <c r="C47" s="18">
        <v>212.346</v>
      </c>
      <c r="D47" s="19">
        <f t="shared" si="3"/>
        <v>163.34558993215282</v>
      </c>
      <c r="E47" s="20">
        <f>C47/C59*100</f>
        <v>23.24521841174204</v>
      </c>
    </row>
    <row r="48" spans="1:5" ht="33" customHeight="1">
      <c r="A48" s="9" t="s">
        <v>21</v>
      </c>
      <c r="B48" s="29">
        <v>0</v>
      </c>
      <c r="C48" s="29">
        <v>0</v>
      </c>
      <c r="D48" s="29" t="s">
        <v>18</v>
      </c>
      <c r="E48" s="31">
        <v>0</v>
      </c>
    </row>
    <row r="49" spans="1:5" ht="33" customHeight="1">
      <c r="A49" s="9" t="s">
        <v>17</v>
      </c>
      <c r="B49" s="18">
        <v>11.212</v>
      </c>
      <c r="C49" s="18">
        <v>12.061</v>
      </c>
      <c r="D49" s="19">
        <f t="shared" si="3"/>
        <v>107.57224402425973</v>
      </c>
      <c r="E49" s="20">
        <f>C49/C59*100</f>
        <v>1.3203007321259679</v>
      </c>
    </row>
    <row r="50" spans="1:5" ht="33" customHeight="1">
      <c r="A50" s="9" t="s">
        <v>22</v>
      </c>
      <c r="B50" s="18">
        <v>0</v>
      </c>
      <c r="C50" s="18">
        <v>0</v>
      </c>
      <c r="D50" s="19" t="s">
        <v>18</v>
      </c>
      <c r="E50" s="20">
        <f>C50/C59*100</f>
        <v>0</v>
      </c>
    </row>
    <row r="51" spans="1:5" ht="33" customHeight="1">
      <c r="A51" s="9" t="s">
        <v>15</v>
      </c>
      <c r="B51" s="18">
        <v>36.202</v>
      </c>
      <c r="C51" s="18">
        <v>41.332</v>
      </c>
      <c r="D51" s="19">
        <f t="shared" si="3"/>
        <v>114.1704878183526</v>
      </c>
      <c r="E51" s="20">
        <f>C51/C59*100</f>
        <v>4.524555995376047</v>
      </c>
    </row>
    <row r="52" spans="1:5" ht="33" customHeight="1">
      <c r="A52" s="9" t="s">
        <v>23</v>
      </c>
      <c r="B52" s="18">
        <v>0</v>
      </c>
      <c r="C52" s="37">
        <v>0.257</v>
      </c>
      <c r="D52" s="19" t="s">
        <v>18</v>
      </c>
      <c r="E52" s="20">
        <f>B52/C59*100</f>
        <v>0</v>
      </c>
    </row>
    <row r="53" spans="1:5" ht="33" customHeight="1">
      <c r="A53" s="9" t="s">
        <v>24</v>
      </c>
      <c r="B53" s="18">
        <v>0.041</v>
      </c>
      <c r="C53" s="18">
        <v>2.626</v>
      </c>
      <c r="D53" s="19">
        <f t="shared" si="3"/>
        <v>6404.878048780488</v>
      </c>
      <c r="E53" s="20">
        <f>C53/C59*100</f>
        <v>0.28746453217500967</v>
      </c>
    </row>
    <row r="54" spans="1:5" ht="33" customHeight="1">
      <c r="A54" s="9" t="s">
        <v>1</v>
      </c>
      <c r="B54" s="18">
        <v>1.167</v>
      </c>
      <c r="C54" s="18">
        <v>1.473</v>
      </c>
      <c r="D54" s="19">
        <f t="shared" si="3"/>
        <v>126.2210796915167</v>
      </c>
      <c r="E54" s="20">
        <f>C54/C59*100</f>
        <v>0.16124724139138966</v>
      </c>
    </row>
    <row r="55" spans="1:5" ht="33" customHeight="1">
      <c r="A55" s="9" t="s">
        <v>25</v>
      </c>
      <c r="B55" s="18">
        <v>13.202</v>
      </c>
      <c r="C55" s="18">
        <v>7.64</v>
      </c>
      <c r="D55" s="19">
        <f t="shared" si="3"/>
        <v>57.87001969398575</v>
      </c>
      <c r="E55" s="20">
        <f>C55/C59*100</f>
        <v>0.8363400707605002</v>
      </c>
    </row>
    <row r="56" spans="1:5" ht="33" customHeight="1">
      <c r="A56" s="9" t="s">
        <v>16</v>
      </c>
      <c r="B56" s="18">
        <v>1.37</v>
      </c>
      <c r="C56" s="18">
        <v>0.993</v>
      </c>
      <c r="D56" s="19">
        <f t="shared" si="3"/>
        <v>72.48175182481751</v>
      </c>
      <c r="E56" s="20">
        <f>C56/C59*100</f>
        <v>0.10870231547973519</v>
      </c>
    </row>
    <row r="57" spans="1:5" ht="33" customHeight="1">
      <c r="A57" s="9" t="s">
        <v>26</v>
      </c>
      <c r="B57" s="29">
        <v>0</v>
      </c>
      <c r="C57" s="29">
        <v>0</v>
      </c>
      <c r="D57" s="29" t="s">
        <v>18</v>
      </c>
      <c r="E57" s="31">
        <v>0</v>
      </c>
    </row>
    <row r="58" spans="1:5" ht="33" customHeight="1">
      <c r="A58" s="9" t="s">
        <v>27</v>
      </c>
      <c r="B58" s="18">
        <v>0.918</v>
      </c>
      <c r="C58" s="18">
        <v>0.726</v>
      </c>
      <c r="D58" s="19">
        <f t="shared" si="3"/>
        <v>79.08496732026144</v>
      </c>
      <c r="E58" s="31">
        <f>C58/C59*100</f>
        <v>0.07947420044137737</v>
      </c>
    </row>
    <row r="59" spans="1:5" ht="33" customHeight="1" thickBot="1">
      <c r="A59" s="33" t="s">
        <v>2</v>
      </c>
      <c r="B59" s="38">
        <f>SUM(B44:B58)</f>
        <v>675.721</v>
      </c>
      <c r="C59" s="38">
        <f>SUM(C44:C58)</f>
        <v>913.5039999999999</v>
      </c>
      <c r="D59" s="23">
        <f t="shared" si="3"/>
        <v>135.1895234867645</v>
      </c>
      <c r="E59" s="24">
        <f>SUM(E44:E58)</f>
        <v>99.97186657091815</v>
      </c>
    </row>
    <row r="60" spans="1:5" ht="31.5" customHeight="1">
      <c r="A60" s="39"/>
      <c r="B60" s="40"/>
      <c r="C60" s="40"/>
      <c r="D60" s="40"/>
      <c r="E60" s="40"/>
    </row>
    <row r="61" spans="1:5" ht="31.5" customHeight="1" thickBot="1">
      <c r="A61" s="89" t="s">
        <v>63</v>
      </c>
      <c r="B61" s="90"/>
      <c r="C61" s="90"/>
      <c r="D61" s="90"/>
      <c r="E61" s="90"/>
    </row>
    <row r="62" spans="1:5" ht="50.25" customHeight="1">
      <c r="A62" s="15" t="s">
        <v>12</v>
      </c>
      <c r="B62" s="16" t="s">
        <v>32</v>
      </c>
      <c r="C62" s="16" t="s">
        <v>33</v>
      </c>
      <c r="D62" s="16" t="s">
        <v>13</v>
      </c>
      <c r="E62" s="17" t="s">
        <v>34</v>
      </c>
    </row>
    <row r="63" spans="1:5" ht="30.75" customHeight="1">
      <c r="A63" s="9" t="s">
        <v>19</v>
      </c>
      <c r="B63" s="18">
        <v>0.044</v>
      </c>
      <c r="C63" s="18">
        <v>0.214</v>
      </c>
      <c r="D63" s="19">
        <f>C63/B63*100</f>
        <v>486.36363636363643</v>
      </c>
      <c r="E63" s="20">
        <f>C63/C78*100</f>
        <v>31.40592896976812</v>
      </c>
    </row>
    <row r="64" spans="1:5" ht="29.25" customHeight="1">
      <c r="A64" s="9" t="s">
        <v>20</v>
      </c>
      <c r="B64" s="29">
        <v>0</v>
      </c>
      <c r="C64" s="29">
        <v>0</v>
      </c>
      <c r="D64" s="29">
        <v>0</v>
      </c>
      <c r="E64" s="31">
        <v>0</v>
      </c>
    </row>
    <row r="65" spans="1:5" ht="35.25" customHeight="1">
      <c r="A65" s="9" t="s">
        <v>14</v>
      </c>
      <c r="B65" s="18">
        <v>0</v>
      </c>
      <c r="C65" s="18">
        <v>0</v>
      </c>
      <c r="D65" s="29">
        <v>0</v>
      </c>
      <c r="E65" s="20">
        <f>C65/C78*100</f>
        <v>0</v>
      </c>
    </row>
    <row r="66" spans="1:5" ht="35.25" customHeight="1">
      <c r="A66" s="9" t="s">
        <v>0</v>
      </c>
      <c r="B66" s="29">
        <v>0</v>
      </c>
      <c r="C66" s="29">
        <v>0</v>
      </c>
      <c r="D66" s="29">
        <v>0</v>
      </c>
      <c r="E66" s="31">
        <v>0</v>
      </c>
    </row>
    <row r="67" spans="1:5" ht="35.25" customHeight="1">
      <c r="A67" s="9" t="s">
        <v>21</v>
      </c>
      <c r="B67" s="29">
        <v>0</v>
      </c>
      <c r="C67" s="29">
        <v>0</v>
      </c>
      <c r="D67" s="29">
        <v>0</v>
      </c>
      <c r="E67" s="31">
        <v>0</v>
      </c>
    </row>
    <row r="68" spans="1:5" ht="35.25" customHeight="1">
      <c r="A68" s="9" t="s">
        <v>17</v>
      </c>
      <c r="B68" s="29">
        <v>0</v>
      </c>
      <c r="C68" s="29">
        <v>0</v>
      </c>
      <c r="D68" s="29">
        <v>0</v>
      </c>
      <c r="E68" s="20">
        <f>C68/C78*100</f>
        <v>0</v>
      </c>
    </row>
    <row r="69" spans="1:5" ht="35.25" customHeight="1">
      <c r="A69" s="9" t="s">
        <v>22</v>
      </c>
      <c r="B69" s="29">
        <v>0</v>
      </c>
      <c r="C69" s="29">
        <v>0</v>
      </c>
      <c r="D69" s="29">
        <v>0</v>
      </c>
      <c r="E69" s="31">
        <v>0</v>
      </c>
    </row>
    <row r="70" spans="1:5" ht="35.25" customHeight="1">
      <c r="A70" s="9" t="s">
        <v>15</v>
      </c>
      <c r="B70" s="29">
        <v>0</v>
      </c>
      <c r="C70" s="29">
        <v>0</v>
      </c>
      <c r="D70" s="29">
        <v>0</v>
      </c>
      <c r="E70" s="31">
        <v>0</v>
      </c>
    </row>
    <row r="71" spans="1:5" ht="35.25" customHeight="1">
      <c r="A71" s="9" t="s">
        <v>23</v>
      </c>
      <c r="B71" s="29">
        <v>0</v>
      </c>
      <c r="C71" s="29">
        <v>0</v>
      </c>
      <c r="D71" s="29">
        <v>0</v>
      </c>
      <c r="E71" s="31">
        <v>0</v>
      </c>
    </row>
    <row r="72" spans="1:5" ht="35.25" customHeight="1">
      <c r="A72" s="9" t="s">
        <v>24</v>
      </c>
      <c r="B72" s="41">
        <v>0.0051</v>
      </c>
      <c r="C72" s="41">
        <v>0.0014</v>
      </c>
      <c r="D72" s="19">
        <f>C72/B72*100</f>
        <v>27.45098039215686</v>
      </c>
      <c r="E72" s="20">
        <f>C72/C78*100</f>
        <v>0.2054593484003522</v>
      </c>
    </row>
    <row r="73" spans="1:5" ht="27.75" customHeight="1">
      <c r="A73" s="9" t="s">
        <v>1</v>
      </c>
      <c r="B73" s="18">
        <v>0.388</v>
      </c>
      <c r="C73" s="18">
        <v>0.281</v>
      </c>
      <c r="D73" s="19">
        <f>C73/B73*100</f>
        <v>72.42268041237114</v>
      </c>
      <c r="E73" s="20">
        <f>C73/C78*100</f>
        <v>41.23862635749927</v>
      </c>
    </row>
    <row r="74" spans="1:5" ht="30" customHeight="1">
      <c r="A74" s="9" t="s">
        <v>25</v>
      </c>
      <c r="B74" s="29">
        <v>0</v>
      </c>
      <c r="C74" s="29">
        <v>0</v>
      </c>
      <c r="D74" s="29">
        <v>0</v>
      </c>
      <c r="E74" s="31">
        <v>0</v>
      </c>
    </row>
    <row r="75" spans="1:5" ht="24" customHeight="1">
      <c r="A75" s="9" t="s">
        <v>16</v>
      </c>
      <c r="B75" s="29">
        <v>0</v>
      </c>
      <c r="C75" s="29">
        <v>0</v>
      </c>
      <c r="D75" s="29">
        <v>0</v>
      </c>
      <c r="E75" s="31">
        <v>0</v>
      </c>
    </row>
    <row r="76" spans="1:5" ht="35.25" customHeight="1">
      <c r="A76" s="9" t="s">
        <v>26</v>
      </c>
      <c r="B76" s="29">
        <v>0.173</v>
      </c>
      <c r="C76" s="29">
        <v>0.096</v>
      </c>
      <c r="D76" s="29">
        <v>0</v>
      </c>
      <c r="E76" s="20">
        <f>C76/C78*100</f>
        <v>14.08864103316701</v>
      </c>
    </row>
    <row r="77" spans="1:5" ht="30.75" customHeight="1">
      <c r="A77" s="9" t="s">
        <v>27</v>
      </c>
      <c r="B77" s="29">
        <v>0.129</v>
      </c>
      <c r="C77" s="29">
        <v>0.089</v>
      </c>
      <c r="D77" s="19">
        <f>C77/B77*100</f>
        <v>68.99224806201549</v>
      </c>
      <c r="E77" s="31">
        <f>C77/C78*100</f>
        <v>13.061344291165247</v>
      </c>
    </row>
    <row r="78" spans="1:5" ht="25.5" customHeight="1" thickBot="1">
      <c r="A78" s="33" t="s">
        <v>2</v>
      </c>
      <c r="B78" s="42">
        <f>SUM(B63:B77)</f>
        <v>0.7391</v>
      </c>
      <c r="C78" s="42">
        <f>SUM(C63:C77)</f>
        <v>0.6814</v>
      </c>
      <c r="D78" s="23">
        <f>C78/B78*100</f>
        <v>92.1932079556217</v>
      </c>
      <c r="E78" s="43">
        <f>SUM(E63:E77)</f>
        <v>100</v>
      </c>
    </row>
    <row r="79" spans="1:5" ht="42.75" customHeight="1" thickBot="1">
      <c r="A79" s="97" t="s">
        <v>35</v>
      </c>
      <c r="B79" s="97"/>
      <c r="C79" s="97"/>
      <c r="D79" s="97"/>
      <c r="E79" s="97"/>
    </row>
    <row r="80" spans="1:5" ht="46.5" customHeight="1">
      <c r="A80" s="133" t="s">
        <v>36</v>
      </c>
      <c r="B80" s="44" t="s">
        <v>38</v>
      </c>
      <c r="C80" s="44" t="s">
        <v>37</v>
      </c>
      <c r="D80" s="45" t="s">
        <v>10</v>
      </c>
      <c r="E80" s="14"/>
    </row>
    <row r="81" spans="1:5" ht="30.75" customHeight="1" thickBot="1">
      <c r="A81" s="134"/>
      <c r="B81" s="46">
        <v>38776</v>
      </c>
      <c r="C81" s="46">
        <v>42628</v>
      </c>
      <c r="D81" s="43">
        <f>C81/B81*100</f>
        <v>109.93397978130804</v>
      </c>
      <c r="E81" s="14"/>
    </row>
    <row r="82" spans="1:5" ht="40.5" customHeight="1" thickBot="1">
      <c r="A82" s="98" t="s">
        <v>39</v>
      </c>
      <c r="B82" s="99"/>
      <c r="C82" s="99"/>
      <c r="D82" s="99"/>
      <c r="E82" s="99"/>
    </row>
    <row r="83" spans="1:5" ht="54.75" customHeight="1">
      <c r="A83" s="133" t="s">
        <v>41</v>
      </c>
      <c r="B83" s="44" t="s">
        <v>38</v>
      </c>
      <c r="C83" s="44" t="s">
        <v>37</v>
      </c>
      <c r="D83" s="45" t="s">
        <v>10</v>
      </c>
      <c r="E83" s="14"/>
    </row>
    <row r="84" spans="1:5" ht="24.75" customHeight="1" thickBot="1">
      <c r="A84" s="134"/>
      <c r="B84" s="46">
        <v>39434</v>
      </c>
      <c r="C84" s="46">
        <v>43575</v>
      </c>
      <c r="D84" s="43">
        <f>C84/B84*100</f>
        <v>110.50109042957854</v>
      </c>
      <c r="E84" s="14"/>
    </row>
    <row r="85" spans="1:5" ht="18">
      <c r="A85" s="47"/>
      <c r="B85" s="14"/>
      <c r="C85" s="14"/>
      <c r="D85" s="14"/>
      <c r="E85" s="14"/>
    </row>
    <row r="86" spans="1:5" ht="42" customHeight="1" thickBot="1">
      <c r="A86" s="86" t="s">
        <v>40</v>
      </c>
      <c r="B86" s="86"/>
      <c r="C86" s="86"/>
      <c r="D86" s="86"/>
      <c r="E86" s="86"/>
    </row>
    <row r="87" spans="1:5" ht="48.75" customHeight="1">
      <c r="A87" s="133" t="s">
        <v>42</v>
      </c>
      <c r="B87" s="44" t="s">
        <v>38</v>
      </c>
      <c r="C87" s="44" t="s">
        <v>37</v>
      </c>
      <c r="D87" s="45" t="s">
        <v>10</v>
      </c>
      <c r="E87" s="14"/>
    </row>
    <row r="88" spans="1:5" ht="24" customHeight="1" thickBot="1">
      <c r="A88" s="134"/>
      <c r="B88" s="48">
        <v>33459</v>
      </c>
      <c r="C88" s="48">
        <v>36104</v>
      </c>
      <c r="D88" s="49">
        <f>C88/B88*100</f>
        <v>107.90519740578021</v>
      </c>
      <c r="E88" s="14"/>
    </row>
    <row r="89" spans="1:5" ht="12.75">
      <c r="A89" s="14"/>
      <c r="B89" s="14"/>
      <c r="C89" s="14"/>
      <c r="D89" s="14"/>
      <c r="E89" s="14"/>
    </row>
    <row r="90" spans="1:5" ht="12.75" customHeight="1">
      <c r="A90" s="86" t="s">
        <v>45</v>
      </c>
      <c r="B90" s="86"/>
      <c r="C90" s="86"/>
      <c r="D90" s="86"/>
      <c r="E90" s="86"/>
    </row>
    <row r="91" spans="1:5" ht="12.75" customHeight="1">
      <c r="A91" s="86"/>
      <c r="B91" s="86"/>
      <c r="C91" s="86"/>
      <c r="D91" s="86"/>
      <c r="E91" s="86"/>
    </row>
    <row r="92" spans="1:5" ht="13.5" customHeight="1" thickBot="1">
      <c r="A92" s="86"/>
      <c r="B92" s="86"/>
      <c r="C92" s="86"/>
      <c r="D92" s="86"/>
      <c r="E92" s="86"/>
    </row>
    <row r="93" spans="1:5" ht="51" customHeight="1">
      <c r="A93" s="133" t="s">
        <v>43</v>
      </c>
      <c r="B93" s="44" t="s">
        <v>38</v>
      </c>
      <c r="C93" s="44" t="s">
        <v>37</v>
      </c>
      <c r="D93" s="45" t="s">
        <v>10</v>
      </c>
      <c r="E93" s="14"/>
    </row>
    <row r="94" spans="1:5" ht="30" customHeight="1" thickBot="1">
      <c r="A94" s="134"/>
      <c r="B94" s="48">
        <v>47456</v>
      </c>
      <c r="C94" s="48">
        <v>47004</v>
      </c>
      <c r="D94" s="49">
        <f>C94/B94*100</f>
        <v>99.04753877275793</v>
      </c>
      <c r="E94" s="14"/>
    </row>
    <row r="95" spans="1:5" ht="37.5" customHeight="1">
      <c r="A95" s="86" t="s">
        <v>44</v>
      </c>
      <c r="B95" s="86"/>
      <c r="C95" s="86"/>
      <c r="D95" s="86"/>
      <c r="E95" s="86"/>
    </row>
    <row r="96" spans="1:5" ht="51.75" customHeight="1">
      <c r="A96" s="50" t="s">
        <v>3</v>
      </c>
      <c r="B96" s="50" t="s">
        <v>48</v>
      </c>
      <c r="C96" s="50" t="s">
        <v>47</v>
      </c>
      <c r="D96" s="50" t="s">
        <v>10</v>
      </c>
      <c r="E96" s="14"/>
    </row>
    <row r="97" spans="1:5" ht="24.75" customHeight="1">
      <c r="A97" s="9" t="s">
        <v>19</v>
      </c>
      <c r="B97" s="51">
        <f aca="true" t="shared" si="4" ref="B97:C113">B116+B136+B156</f>
        <v>1018.33</v>
      </c>
      <c r="C97" s="51">
        <f t="shared" si="4"/>
        <v>1016.97</v>
      </c>
      <c r="D97" s="52">
        <f aca="true" t="shared" si="5" ref="D97:D113">C97/B97*100</f>
        <v>99.86644800801312</v>
      </c>
      <c r="E97" s="14"/>
    </row>
    <row r="98" spans="1:5" ht="22.5" customHeight="1">
      <c r="A98" s="9" t="s">
        <v>20</v>
      </c>
      <c r="B98" s="51">
        <f t="shared" si="4"/>
        <v>1469.6999999999998</v>
      </c>
      <c r="C98" s="51">
        <f t="shared" si="4"/>
        <v>1297.33</v>
      </c>
      <c r="D98" s="52">
        <f t="shared" si="5"/>
        <v>88.27175614070899</v>
      </c>
      <c r="E98" s="14"/>
    </row>
    <row r="99" spans="1:5" ht="35.25" customHeight="1">
      <c r="A99" s="9" t="s">
        <v>14</v>
      </c>
      <c r="B99" s="51">
        <f t="shared" si="4"/>
        <v>404.49</v>
      </c>
      <c r="C99" s="51">
        <f t="shared" si="4"/>
        <v>428.23</v>
      </c>
      <c r="D99" s="52">
        <f t="shared" si="5"/>
        <v>105.86911913767956</v>
      </c>
      <c r="E99" s="14"/>
    </row>
    <row r="100" spans="1:5" ht="20.25" customHeight="1">
      <c r="A100" s="9" t="s">
        <v>0</v>
      </c>
      <c r="B100" s="51">
        <f t="shared" si="4"/>
        <v>117</v>
      </c>
      <c r="C100" s="51">
        <f t="shared" si="4"/>
        <v>105.17</v>
      </c>
      <c r="D100" s="52">
        <f t="shared" si="5"/>
        <v>89.88888888888889</v>
      </c>
      <c r="E100" s="14"/>
    </row>
    <row r="101" spans="1:5" ht="20.25" customHeight="1">
      <c r="A101" s="9" t="s">
        <v>21</v>
      </c>
      <c r="B101" s="51">
        <f t="shared" si="4"/>
        <v>15.33</v>
      </c>
      <c r="C101" s="51">
        <f t="shared" si="4"/>
        <v>18.87</v>
      </c>
      <c r="D101" s="52">
        <f t="shared" si="5"/>
        <v>123.09197651663406</v>
      </c>
      <c r="E101" s="14"/>
    </row>
    <row r="102" spans="1:5" ht="20.25" customHeight="1">
      <c r="A102" s="9" t="s">
        <v>17</v>
      </c>
      <c r="B102" s="51">
        <f>B121+B141+B161</f>
        <v>83</v>
      </c>
      <c r="C102" s="51">
        <f t="shared" si="4"/>
        <v>79.33</v>
      </c>
      <c r="D102" s="52">
        <f t="shared" si="5"/>
        <v>95.57831325301206</v>
      </c>
      <c r="E102" s="14"/>
    </row>
    <row r="103" spans="1:5" ht="20.25" customHeight="1">
      <c r="A103" s="9" t="s">
        <v>22</v>
      </c>
      <c r="B103" s="51">
        <f t="shared" si="4"/>
        <v>12.6</v>
      </c>
      <c r="C103" s="51">
        <f t="shared" si="4"/>
        <v>11</v>
      </c>
      <c r="D103" s="52">
        <f t="shared" si="5"/>
        <v>87.3015873015873</v>
      </c>
      <c r="E103" s="14"/>
    </row>
    <row r="104" spans="1:5" ht="20.25" customHeight="1">
      <c r="A104" s="9" t="s">
        <v>15</v>
      </c>
      <c r="B104" s="51">
        <f t="shared" si="4"/>
        <v>899.4</v>
      </c>
      <c r="C104" s="51">
        <f t="shared" si="4"/>
        <v>859.1</v>
      </c>
      <c r="D104" s="52">
        <f t="shared" si="5"/>
        <v>95.51923504558594</v>
      </c>
      <c r="E104" s="14"/>
    </row>
    <row r="105" spans="1:5" ht="20.25" customHeight="1">
      <c r="A105" s="9" t="s">
        <v>23</v>
      </c>
      <c r="B105" s="51">
        <f t="shared" si="4"/>
        <v>39.83</v>
      </c>
      <c r="C105" s="51">
        <f t="shared" si="4"/>
        <v>46</v>
      </c>
      <c r="D105" s="52">
        <f t="shared" si="5"/>
        <v>115.4908360532262</v>
      </c>
      <c r="E105" s="14"/>
    </row>
    <row r="106" spans="1:5" ht="34.5" customHeight="1">
      <c r="A106" s="9" t="s">
        <v>24</v>
      </c>
      <c r="B106" s="51">
        <f t="shared" si="4"/>
        <v>362.67</v>
      </c>
      <c r="C106" s="51">
        <f t="shared" si="4"/>
        <v>357.37</v>
      </c>
      <c r="D106" s="52">
        <f t="shared" si="5"/>
        <v>98.53861637301128</v>
      </c>
      <c r="E106" s="14"/>
    </row>
    <row r="107" spans="1:5" ht="19.5" customHeight="1">
      <c r="A107" s="53" t="s">
        <v>28</v>
      </c>
      <c r="B107" s="51">
        <f t="shared" si="4"/>
        <v>595.44</v>
      </c>
      <c r="C107" s="51">
        <f t="shared" si="4"/>
        <v>599.74</v>
      </c>
      <c r="D107" s="52">
        <f t="shared" si="5"/>
        <v>100.72215504500872</v>
      </c>
      <c r="E107" s="14"/>
    </row>
    <row r="108" spans="1:5" ht="21.75" customHeight="1">
      <c r="A108" s="9" t="s">
        <v>1</v>
      </c>
      <c r="B108" s="51">
        <f t="shared" si="4"/>
        <v>1149.94</v>
      </c>
      <c r="C108" s="51">
        <f t="shared" si="4"/>
        <v>1255.07</v>
      </c>
      <c r="D108" s="52">
        <f t="shared" si="5"/>
        <v>109.1422161156234</v>
      </c>
      <c r="E108" s="14"/>
    </row>
    <row r="109" spans="1:5" ht="24.75" customHeight="1">
      <c r="A109" s="9" t="s">
        <v>25</v>
      </c>
      <c r="B109" s="51">
        <f t="shared" si="4"/>
        <v>19</v>
      </c>
      <c r="C109" s="51">
        <f t="shared" si="4"/>
        <v>11</v>
      </c>
      <c r="D109" s="52">
        <f t="shared" si="5"/>
        <v>57.89473684210527</v>
      </c>
      <c r="E109" s="14"/>
    </row>
    <row r="110" spans="1:5" ht="33.75" customHeight="1">
      <c r="A110" s="9" t="s">
        <v>16</v>
      </c>
      <c r="B110" s="51">
        <f t="shared" si="4"/>
        <v>765.1999999999999</v>
      </c>
      <c r="C110" s="51">
        <f t="shared" si="4"/>
        <v>736.33</v>
      </c>
      <c r="D110" s="52">
        <f t="shared" si="5"/>
        <v>96.22713016204915</v>
      </c>
      <c r="E110" s="14"/>
    </row>
    <row r="111" spans="1:5" ht="37.5" customHeight="1">
      <c r="A111" s="9" t="s">
        <v>26</v>
      </c>
      <c r="B111" s="51">
        <f t="shared" si="4"/>
        <v>295.43</v>
      </c>
      <c r="C111" s="51">
        <f t="shared" si="4"/>
        <v>304.66</v>
      </c>
      <c r="D111" s="52">
        <f t="shared" si="5"/>
        <v>103.12425955387063</v>
      </c>
      <c r="E111" s="14"/>
    </row>
    <row r="112" spans="1:5" ht="25.5" customHeight="1">
      <c r="A112" s="54" t="s">
        <v>27</v>
      </c>
      <c r="B112" s="51">
        <f t="shared" si="4"/>
        <v>24.5</v>
      </c>
      <c r="C112" s="51">
        <f t="shared" si="4"/>
        <v>26.43</v>
      </c>
      <c r="D112" s="52">
        <f t="shared" si="5"/>
        <v>107.87755102040816</v>
      </c>
      <c r="E112" s="14"/>
    </row>
    <row r="113" spans="1:5" ht="15">
      <c r="A113" s="55" t="s">
        <v>2</v>
      </c>
      <c r="B113" s="56">
        <f t="shared" si="4"/>
        <v>7271.86</v>
      </c>
      <c r="C113" s="56">
        <f t="shared" si="4"/>
        <v>7152.5999999999985</v>
      </c>
      <c r="D113" s="57">
        <f t="shared" si="5"/>
        <v>98.35997942754672</v>
      </c>
      <c r="E113" s="14"/>
    </row>
    <row r="114" spans="1:5" ht="39" customHeight="1">
      <c r="A114" s="86" t="s">
        <v>46</v>
      </c>
      <c r="B114" s="86"/>
      <c r="C114" s="86"/>
      <c r="D114" s="86"/>
      <c r="E114" s="86"/>
    </row>
    <row r="115" spans="1:5" ht="57" customHeight="1">
      <c r="A115" s="50" t="s">
        <v>3</v>
      </c>
      <c r="B115" s="50" t="s">
        <v>48</v>
      </c>
      <c r="C115" s="50" t="s">
        <v>47</v>
      </c>
      <c r="D115" s="50" t="s">
        <v>10</v>
      </c>
      <c r="E115" s="14"/>
    </row>
    <row r="116" spans="1:5" ht="27" customHeight="1">
      <c r="A116" s="9" t="s">
        <v>19</v>
      </c>
      <c r="B116" s="50">
        <v>746.33</v>
      </c>
      <c r="C116" s="50">
        <v>829.57</v>
      </c>
      <c r="D116" s="19">
        <f aca="true" t="shared" si="6" ref="D116:D128">C116/B116*100</f>
        <v>111.15324320340869</v>
      </c>
      <c r="E116" s="14"/>
    </row>
    <row r="117" spans="1:5" ht="27" customHeight="1">
      <c r="A117" s="9" t="s">
        <v>20</v>
      </c>
      <c r="B117" s="50">
        <v>1149.1</v>
      </c>
      <c r="C117" s="50">
        <v>861.33</v>
      </c>
      <c r="D117" s="19">
        <f t="shared" si="6"/>
        <v>74.956922809155</v>
      </c>
      <c r="E117" s="14"/>
    </row>
    <row r="118" spans="1:5" ht="27" customHeight="1">
      <c r="A118" s="9" t="s">
        <v>14</v>
      </c>
      <c r="B118" s="50">
        <v>253.79</v>
      </c>
      <c r="C118" s="50">
        <v>287.63</v>
      </c>
      <c r="D118" s="19">
        <f t="shared" si="6"/>
        <v>113.33385870207653</v>
      </c>
      <c r="E118" s="14"/>
    </row>
    <row r="119" spans="1:5" ht="27" customHeight="1">
      <c r="A119" s="9" t="s">
        <v>0</v>
      </c>
      <c r="B119" s="50">
        <v>0</v>
      </c>
      <c r="C119" s="50">
        <v>15.17</v>
      </c>
      <c r="D119" s="19" t="s">
        <v>18</v>
      </c>
      <c r="E119" s="14"/>
    </row>
    <row r="120" spans="1:5" ht="27" customHeight="1">
      <c r="A120" s="9" t="s">
        <v>21</v>
      </c>
      <c r="B120" s="50">
        <v>15.33</v>
      </c>
      <c r="C120" s="50">
        <v>18.87</v>
      </c>
      <c r="D120" s="19">
        <f t="shared" si="6"/>
        <v>123.09197651663406</v>
      </c>
      <c r="E120" s="14"/>
    </row>
    <row r="121" spans="1:5" ht="27" customHeight="1">
      <c r="A121" s="9" t="s">
        <v>17</v>
      </c>
      <c r="B121" s="50">
        <v>45</v>
      </c>
      <c r="C121" s="50">
        <v>45.33</v>
      </c>
      <c r="D121" s="19">
        <f t="shared" si="6"/>
        <v>100.73333333333332</v>
      </c>
      <c r="E121" s="14"/>
    </row>
    <row r="122" spans="1:5" ht="27" customHeight="1">
      <c r="A122" s="9" t="s">
        <v>22</v>
      </c>
      <c r="B122" s="50">
        <v>12.6</v>
      </c>
      <c r="C122" s="50">
        <v>11</v>
      </c>
      <c r="D122" s="19">
        <f t="shared" si="6"/>
        <v>87.3015873015873</v>
      </c>
      <c r="E122" s="14"/>
    </row>
    <row r="123" spans="1:5" ht="27" customHeight="1">
      <c r="A123" s="9" t="s">
        <v>15</v>
      </c>
      <c r="B123" s="50">
        <v>865.9</v>
      </c>
      <c r="C123" s="50">
        <v>821.6</v>
      </c>
      <c r="D123" s="19">
        <f t="shared" si="6"/>
        <v>94.88393578935212</v>
      </c>
      <c r="E123" s="14"/>
    </row>
    <row r="124" spans="1:5" ht="27" customHeight="1">
      <c r="A124" s="9" t="s">
        <v>23</v>
      </c>
      <c r="B124" s="50">
        <v>39.83</v>
      </c>
      <c r="C124" s="50">
        <v>42</v>
      </c>
      <c r="D124" s="19">
        <f t="shared" si="6"/>
        <v>105.44815465729349</v>
      </c>
      <c r="E124" s="14"/>
    </row>
    <row r="125" spans="1:5" ht="35.25" customHeight="1">
      <c r="A125" s="9" t="s">
        <v>24</v>
      </c>
      <c r="B125" s="50">
        <v>352.67</v>
      </c>
      <c r="C125" s="50">
        <v>340.87</v>
      </c>
      <c r="D125" s="19">
        <f t="shared" si="6"/>
        <v>96.6540958970142</v>
      </c>
      <c r="E125" s="14"/>
    </row>
    <row r="126" spans="1:5" ht="35.25" customHeight="1">
      <c r="A126" s="53" t="s">
        <v>28</v>
      </c>
      <c r="B126" s="50">
        <v>564.44</v>
      </c>
      <c r="C126" s="50">
        <v>569.24</v>
      </c>
      <c r="D126" s="19">
        <f t="shared" si="6"/>
        <v>100.85040039685352</v>
      </c>
      <c r="E126" s="14"/>
    </row>
    <row r="127" spans="1:5" ht="27" customHeight="1">
      <c r="A127" s="9" t="s">
        <v>1</v>
      </c>
      <c r="B127" s="50">
        <v>1099.64</v>
      </c>
      <c r="C127" s="50">
        <v>1189.77</v>
      </c>
      <c r="D127" s="19">
        <f t="shared" si="6"/>
        <v>108.19631879524208</v>
      </c>
      <c r="E127" s="14"/>
    </row>
    <row r="128" spans="1:5" ht="21" customHeight="1">
      <c r="A128" s="9" t="s">
        <v>25</v>
      </c>
      <c r="B128" s="50">
        <v>10</v>
      </c>
      <c r="C128" s="50">
        <v>5</v>
      </c>
      <c r="D128" s="19">
        <f t="shared" si="6"/>
        <v>50</v>
      </c>
      <c r="E128" s="14"/>
    </row>
    <row r="129" spans="1:5" ht="27" customHeight="1">
      <c r="A129" s="9" t="s">
        <v>16</v>
      </c>
      <c r="B129" s="50">
        <v>757.4</v>
      </c>
      <c r="C129" s="50">
        <v>726.33</v>
      </c>
      <c r="D129" s="19">
        <f>C129/B129*100</f>
        <v>95.89780829152365</v>
      </c>
      <c r="E129" s="14"/>
    </row>
    <row r="130" spans="1:5" ht="40.5" customHeight="1">
      <c r="A130" s="9" t="s">
        <v>26</v>
      </c>
      <c r="B130" s="50">
        <v>263.13</v>
      </c>
      <c r="C130" s="50">
        <v>269.66</v>
      </c>
      <c r="D130" s="19">
        <f>C130/B130*100</f>
        <v>102.48166305628396</v>
      </c>
      <c r="E130" s="14"/>
    </row>
    <row r="131" spans="1:5" ht="25.5" customHeight="1">
      <c r="A131" s="54" t="s">
        <v>27</v>
      </c>
      <c r="B131" s="50">
        <v>18</v>
      </c>
      <c r="C131" s="50">
        <v>19.33</v>
      </c>
      <c r="D131" s="19">
        <f>C131/B131*100</f>
        <v>107.38888888888889</v>
      </c>
      <c r="E131" s="14"/>
    </row>
    <row r="132" spans="1:5" ht="15">
      <c r="A132" s="55" t="s">
        <v>2</v>
      </c>
      <c r="B132" s="58">
        <f>SUM(B116:B131)</f>
        <v>6193.16</v>
      </c>
      <c r="C132" s="58">
        <f>SUM(C116:C131)</f>
        <v>6052.699999999999</v>
      </c>
      <c r="D132" s="59">
        <f>C132/B132*100</f>
        <v>97.73201402837968</v>
      </c>
      <c r="E132" s="14"/>
    </row>
    <row r="133" spans="1:5" ht="18">
      <c r="A133" s="47"/>
      <c r="B133" s="14"/>
      <c r="C133" s="14"/>
      <c r="D133" s="14"/>
      <c r="E133" s="14"/>
    </row>
    <row r="134" spans="1:5" ht="37.5" customHeight="1">
      <c r="A134" s="86" t="s">
        <v>49</v>
      </c>
      <c r="B134" s="86"/>
      <c r="C134" s="86"/>
      <c r="D134" s="86"/>
      <c r="E134" s="86"/>
    </row>
    <row r="135" spans="1:5" ht="54.75" customHeight="1">
      <c r="A135" s="50" t="s">
        <v>3</v>
      </c>
      <c r="B135" s="50" t="s">
        <v>48</v>
      </c>
      <c r="C135" s="50" t="s">
        <v>47</v>
      </c>
      <c r="D135" s="50" t="s">
        <v>10</v>
      </c>
      <c r="E135" s="14"/>
    </row>
    <row r="136" spans="1:5" ht="23.25" customHeight="1">
      <c r="A136" s="9" t="s">
        <v>19</v>
      </c>
      <c r="B136" s="50">
        <v>272</v>
      </c>
      <c r="C136" s="50">
        <v>187.4</v>
      </c>
      <c r="D136" s="19">
        <f aca="true" t="shared" si="7" ref="D136:D152">C136/B136*100</f>
        <v>68.8970588235294</v>
      </c>
      <c r="E136" s="14"/>
    </row>
    <row r="137" spans="1:5" ht="23.25" customHeight="1">
      <c r="A137" s="9" t="s">
        <v>20</v>
      </c>
      <c r="B137" s="50">
        <v>320.6</v>
      </c>
      <c r="C137" s="50">
        <v>436</v>
      </c>
      <c r="D137" s="19">
        <f t="shared" si="7"/>
        <v>135.99500935745476</v>
      </c>
      <c r="E137" s="14"/>
    </row>
    <row r="138" spans="1:5" ht="36.75" customHeight="1">
      <c r="A138" s="9" t="s">
        <v>14</v>
      </c>
      <c r="B138" s="50">
        <v>150.7</v>
      </c>
      <c r="C138" s="50">
        <v>140.6</v>
      </c>
      <c r="D138" s="19">
        <f t="shared" si="7"/>
        <v>93.29794293297942</v>
      </c>
      <c r="E138" s="14"/>
    </row>
    <row r="139" spans="1:5" ht="23.25" customHeight="1">
      <c r="A139" s="9" t="s">
        <v>0</v>
      </c>
      <c r="B139" s="50">
        <v>117</v>
      </c>
      <c r="C139" s="50">
        <v>90</v>
      </c>
      <c r="D139" s="19">
        <f t="shared" si="7"/>
        <v>76.92307692307693</v>
      </c>
      <c r="E139" s="14"/>
    </row>
    <row r="140" spans="1:5" ht="23.25" customHeight="1">
      <c r="A140" s="9" t="s">
        <v>21</v>
      </c>
      <c r="B140" s="50">
        <v>0</v>
      </c>
      <c r="C140" s="50">
        <v>0</v>
      </c>
      <c r="D140" s="19" t="s">
        <v>18</v>
      </c>
      <c r="E140" s="14"/>
    </row>
    <row r="141" spans="1:5" ht="23.25" customHeight="1">
      <c r="A141" s="9" t="s">
        <v>17</v>
      </c>
      <c r="B141" s="50">
        <v>38</v>
      </c>
      <c r="C141" s="50">
        <v>34</v>
      </c>
      <c r="D141" s="19">
        <f>C141/B141*100</f>
        <v>89.47368421052632</v>
      </c>
      <c r="E141" s="14"/>
    </row>
    <row r="142" spans="1:5" ht="23.25" customHeight="1">
      <c r="A142" s="9" t="s">
        <v>22</v>
      </c>
      <c r="B142" s="50">
        <v>0</v>
      </c>
      <c r="C142" s="50">
        <v>0</v>
      </c>
      <c r="D142" s="19" t="s">
        <v>18</v>
      </c>
      <c r="E142" s="14"/>
    </row>
    <row r="143" spans="1:5" ht="23.25" customHeight="1">
      <c r="A143" s="9" t="s">
        <v>15</v>
      </c>
      <c r="B143" s="50">
        <v>33.5</v>
      </c>
      <c r="C143" s="50">
        <v>37.5</v>
      </c>
      <c r="D143" s="19">
        <f t="shared" si="7"/>
        <v>111.94029850746267</v>
      </c>
      <c r="E143" s="14"/>
    </row>
    <row r="144" spans="1:5" ht="22.5" customHeight="1">
      <c r="A144" s="9" t="s">
        <v>23</v>
      </c>
      <c r="B144" s="50">
        <v>0</v>
      </c>
      <c r="C144" s="50">
        <v>4</v>
      </c>
      <c r="D144" s="19" t="s">
        <v>18</v>
      </c>
      <c r="E144" s="14"/>
    </row>
    <row r="145" spans="1:5" ht="33" customHeight="1">
      <c r="A145" s="9" t="s">
        <v>24</v>
      </c>
      <c r="B145" s="50">
        <v>3</v>
      </c>
      <c r="C145" s="50">
        <v>10</v>
      </c>
      <c r="D145" s="19">
        <f t="shared" si="7"/>
        <v>333.33333333333337</v>
      </c>
      <c r="E145" s="14"/>
    </row>
    <row r="146" spans="1:5" ht="34.5" customHeight="1">
      <c r="A146" s="53" t="s">
        <v>28</v>
      </c>
      <c r="B146" s="50">
        <v>0</v>
      </c>
      <c r="C146" s="50">
        <v>0</v>
      </c>
      <c r="D146" s="19" t="s">
        <v>18</v>
      </c>
      <c r="E146" s="14"/>
    </row>
    <row r="147" spans="1:5" ht="21" customHeight="1">
      <c r="A147" s="9" t="s">
        <v>1</v>
      </c>
      <c r="B147" s="50">
        <v>7</v>
      </c>
      <c r="C147" s="50">
        <v>11</v>
      </c>
      <c r="D147" s="19">
        <f t="shared" si="7"/>
        <v>157.14285714285714</v>
      </c>
      <c r="E147" s="14"/>
    </row>
    <row r="148" spans="1:5" ht="24" customHeight="1">
      <c r="A148" s="9" t="s">
        <v>25</v>
      </c>
      <c r="B148" s="50">
        <v>9</v>
      </c>
      <c r="C148" s="50">
        <v>6</v>
      </c>
      <c r="D148" s="19">
        <f t="shared" si="7"/>
        <v>66.66666666666666</v>
      </c>
      <c r="E148" s="14"/>
    </row>
    <row r="149" spans="1:5" ht="20.25" customHeight="1">
      <c r="A149" s="9" t="s">
        <v>16</v>
      </c>
      <c r="B149" s="50">
        <v>4</v>
      </c>
      <c r="C149" s="50">
        <v>5</v>
      </c>
      <c r="D149" s="19">
        <f t="shared" si="7"/>
        <v>125</v>
      </c>
      <c r="E149" s="14"/>
    </row>
    <row r="150" spans="1:5" ht="32.25" customHeight="1">
      <c r="A150" s="9" t="s">
        <v>26</v>
      </c>
      <c r="B150" s="50">
        <v>0</v>
      </c>
      <c r="C150" s="50">
        <v>0</v>
      </c>
      <c r="D150" s="19" t="s">
        <v>18</v>
      </c>
      <c r="E150" s="14"/>
    </row>
    <row r="151" spans="1:5" ht="36" customHeight="1">
      <c r="A151" s="54" t="s">
        <v>27</v>
      </c>
      <c r="B151" s="50">
        <v>5</v>
      </c>
      <c r="C151" s="50">
        <v>6</v>
      </c>
      <c r="D151" s="19">
        <f t="shared" si="7"/>
        <v>120</v>
      </c>
      <c r="E151" s="14"/>
    </row>
    <row r="152" spans="1:5" ht="26.25" customHeight="1">
      <c r="A152" s="60" t="s">
        <v>2</v>
      </c>
      <c r="B152" s="58">
        <f>SUM(B136:B151)</f>
        <v>959.8</v>
      </c>
      <c r="C152" s="58">
        <f>SUM(C136:C151)</f>
        <v>967.5</v>
      </c>
      <c r="D152" s="59">
        <f t="shared" si="7"/>
        <v>100.80225046884767</v>
      </c>
      <c r="E152" s="14"/>
    </row>
    <row r="153" spans="1:5" ht="18">
      <c r="A153" s="61"/>
      <c r="B153" s="62"/>
      <c r="C153" s="62"/>
      <c r="D153" s="40"/>
      <c r="E153" s="14"/>
    </row>
    <row r="154" spans="1:5" ht="48" customHeight="1">
      <c r="A154" s="86" t="s">
        <v>50</v>
      </c>
      <c r="B154" s="86"/>
      <c r="C154" s="86"/>
      <c r="D154" s="86"/>
      <c r="E154" s="86"/>
    </row>
    <row r="155" spans="1:5" ht="51" customHeight="1">
      <c r="A155" s="50" t="s">
        <v>3</v>
      </c>
      <c r="B155" s="50" t="s">
        <v>48</v>
      </c>
      <c r="C155" s="50" t="s">
        <v>47</v>
      </c>
      <c r="D155" s="50" t="s">
        <v>10</v>
      </c>
      <c r="E155" s="14"/>
    </row>
    <row r="156" spans="1:5" ht="36" customHeight="1">
      <c r="A156" s="9" t="s">
        <v>19</v>
      </c>
      <c r="B156" s="50">
        <v>0</v>
      </c>
      <c r="C156" s="50">
        <v>0</v>
      </c>
      <c r="D156" s="19" t="s">
        <v>18</v>
      </c>
      <c r="E156" s="14"/>
    </row>
    <row r="157" spans="1:5" ht="33" customHeight="1">
      <c r="A157" s="9" t="s">
        <v>20</v>
      </c>
      <c r="B157" s="50">
        <v>0</v>
      </c>
      <c r="C157" s="50">
        <v>0</v>
      </c>
      <c r="D157" s="19" t="s">
        <v>18</v>
      </c>
      <c r="E157" s="14"/>
    </row>
    <row r="158" spans="1:5" ht="33" customHeight="1">
      <c r="A158" s="9" t="s">
        <v>14</v>
      </c>
      <c r="B158" s="50">
        <v>0</v>
      </c>
      <c r="C158" s="50">
        <v>0</v>
      </c>
      <c r="D158" s="19" t="s">
        <v>18</v>
      </c>
      <c r="E158" s="14"/>
    </row>
    <row r="159" spans="1:5" ht="33" customHeight="1">
      <c r="A159" s="9" t="s">
        <v>0</v>
      </c>
      <c r="B159" s="50">
        <v>0</v>
      </c>
      <c r="C159" s="50">
        <v>0</v>
      </c>
      <c r="D159" s="19" t="s">
        <v>18</v>
      </c>
      <c r="E159" s="14"/>
    </row>
    <row r="160" spans="1:5" ht="33" customHeight="1">
      <c r="A160" s="9" t="s">
        <v>21</v>
      </c>
      <c r="B160" s="50">
        <v>0</v>
      </c>
      <c r="C160" s="50">
        <v>0</v>
      </c>
      <c r="D160" s="19" t="s">
        <v>18</v>
      </c>
      <c r="E160" s="14"/>
    </row>
    <row r="161" spans="1:5" ht="33" customHeight="1">
      <c r="A161" s="9" t="s">
        <v>17</v>
      </c>
      <c r="B161" s="50">
        <v>0</v>
      </c>
      <c r="C161" s="50">
        <v>0</v>
      </c>
      <c r="D161" s="19" t="s">
        <v>18</v>
      </c>
      <c r="E161" s="14"/>
    </row>
    <row r="162" spans="1:5" ht="33" customHeight="1">
      <c r="A162" s="9" t="s">
        <v>22</v>
      </c>
      <c r="B162" s="50">
        <v>0</v>
      </c>
      <c r="C162" s="50">
        <v>0</v>
      </c>
      <c r="D162" s="19" t="s">
        <v>18</v>
      </c>
      <c r="E162" s="14"/>
    </row>
    <row r="163" spans="1:5" ht="33" customHeight="1">
      <c r="A163" s="9" t="s">
        <v>15</v>
      </c>
      <c r="B163" s="50">
        <v>0</v>
      </c>
      <c r="C163" s="50">
        <v>0</v>
      </c>
      <c r="D163" s="19" t="s">
        <v>18</v>
      </c>
      <c r="E163" s="14"/>
    </row>
    <row r="164" spans="1:5" ht="33" customHeight="1">
      <c r="A164" s="9" t="s">
        <v>23</v>
      </c>
      <c r="B164" s="50">
        <v>0</v>
      </c>
      <c r="C164" s="50">
        <v>0</v>
      </c>
      <c r="D164" s="19" t="s">
        <v>18</v>
      </c>
      <c r="E164" s="14"/>
    </row>
    <row r="165" spans="1:5" ht="33" customHeight="1">
      <c r="A165" s="9" t="s">
        <v>24</v>
      </c>
      <c r="B165" s="50">
        <v>7</v>
      </c>
      <c r="C165" s="50">
        <v>6.5</v>
      </c>
      <c r="D165" s="19">
        <f aca="true" t="shared" si="8" ref="D165:D172">C165/B165*100</f>
        <v>92.85714285714286</v>
      </c>
      <c r="E165" s="14"/>
    </row>
    <row r="166" spans="1:5" ht="33" customHeight="1">
      <c r="A166" s="53" t="s">
        <v>28</v>
      </c>
      <c r="B166" s="50">
        <v>31</v>
      </c>
      <c r="C166" s="50">
        <v>30.5</v>
      </c>
      <c r="D166" s="19">
        <f t="shared" si="8"/>
        <v>98.38709677419355</v>
      </c>
      <c r="E166" s="14"/>
    </row>
    <row r="167" spans="1:5" ht="33" customHeight="1">
      <c r="A167" s="9" t="s">
        <v>1</v>
      </c>
      <c r="B167" s="50">
        <v>43.3</v>
      </c>
      <c r="C167" s="50">
        <v>54.3</v>
      </c>
      <c r="D167" s="19">
        <f t="shared" si="8"/>
        <v>125.4041570438799</v>
      </c>
      <c r="E167" s="14"/>
    </row>
    <row r="168" spans="1:5" ht="33" customHeight="1">
      <c r="A168" s="9" t="s">
        <v>25</v>
      </c>
      <c r="B168" s="50">
        <v>0</v>
      </c>
      <c r="C168" s="50">
        <v>0</v>
      </c>
      <c r="D168" s="19" t="s">
        <v>18</v>
      </c>
      <c r="E168" s="14"/>
    </row>
    <row r="169" spans="1:5" ht="33" customHeight="1">
      <c r="A169" s="9" t="s">
        <v>16</v>
      </c>
      <c r="B169" s="50">
        <v>3.8</v>
      </c>
      <c r="C169" s="50">
        <v>5</v>
      </c>
      <c r="D169" s="19">
        <f t="shared" si="8"/>
        <v>131.57894736842107</v>
      </c>
      <c r="E169" s="14"/>
    </row>
    <row r="170" spans="1:5" ht="33" customHeight="1">
      <c r="A170" s="9" t="s">
        <v>26</v>
      </c>
      <c r="B170" s="50">
        <v>32.3</v>
      </c>
      <c r="C170" s="50">
        <v>35</v>
      </c>
      <c r="D170" s="19">
        <f t="shared" si="8"/>
        <v>108.35913312693499</v>
      </c>
      <c r="E170" s="14"/>
    </row>
    <row r="171" spans="1:5" ht="33" customHeight="1">
      <c r="A171" s="54" t="s">
        <v>27</v>
      </c>
      <c r="B171" s="50">
        <v>1.5</v>
      </c>
      <c r="C171" s="50">
        <v>1.1</v>
      </c>
      <c r="D171" s="19">
        <f t="shared" si="8"/>
        <v>73.33333333333334</v>
      </c>
      <c r="E171" s="14"/>
    </row>
    <row r="172" spans="1:5" ht="26.25" customHeight="1">
      <c r="A172" s="55" t="s">
        <v>2</v>
      </c>
      <c r="B172" s="63">
        <f>SUM(B156:B171)</f>
        <v>118.89999999999999</v>
      </c>
      <c r="C172" s="63">
        <f>SUM(C156:C171)</f>
        <v>132.4</v>
      </c>
      <c r="D172" s="59">
        <f t="shared" si="8"/>
        <v>111.35407905803196</v>
      </c>
      <c r="E172" s="14"/>
    </row>
    <row r="173" spans="1:5" ht="18">
      <c r="A173" s="61"/>
      <c r="B173" s="64"/>
      <c r="C173" s="64"/>
      <c r="D173" s="40"/>
      <c r="E173" s="14"/>
    </row>
    <row r="174" spans="1:5" ht="33" customHeight="1">
      <c r="A174" s="100" t="s">
        <v>51</v>
      </c>
      <c r="B174" s="100"/>
      <c r="C174" s="100"/>
      <c r="D174" s="100"/>
      <c r="E174" s="100"/>
    </row>
    <row r="175" spans="1:5" ht="18" customHeight="1">
      <c r="A175" s="101" t="s">
        <v>4</v>
      </c>
      <c r="B175" s="102" t="s">
        <v>52</v>
      </c>
      <c r="C175" s="103"/>
      <c r="D175" s="106" t="s">
        <v>53</v>
      </c>
      <c r="E175" s="65"/>
    </row>
    <row r="176" spans="1:5" ht="17.25">
      <c r="A176" s="101"/>
      <c r="B176" s="104"/>
      <c r="C176" s="105"/>
      <c r="D176" s="107"/>
      <c r="E176" s="66"/>
    </row>
    <row r="177" spans="1:5" ht="24" customHeight="1">
      <c r="A177" s="6" t="s">
        <v>5</v>
      </c>
      <c r="B177" s="108">
        <f>B186+B195+B205</f>
        <v>2764.8462000000004</v>
      </c>
      <c r="C177" s="109"/>
      <c r="D177" s="67">
        <f>D21/100</f>
        <v>1.1076943527802534</v>
      </c>
      <c r="E177" s="68">
        <f>E186+E195+E205</f>
        <v>1820.3161000000002</v>
      </c>
    </row>
    <row r="178" spans="1:5" ht="26.25" customHeight="1">
      <c r="A178" s="6" t="s">
        <v>6</v>
      </c>
      <c r="B178" s="110">
        <f>B187+B199</f>
        <v>752.023</v>
      </c>
      <c r="C178" s="111"/>
      <c r="D178" s="67">
        <f>B178/E178</f>
        <v>1.0060952523656563</v>
      </c>
      <c r="E178" s="69">
        <f>E187+E199</f>
        <v>747.467</v>
      </c>
    </row>
    <row r="179" spans="1:5" ht="24.75" customHeight="1">
      <c r="A179" s="6" t="s">
        <v>7</v>
      </c>
      <c r="B179" s="110">
        <f>B188</f>
        <v>164.98</v>
      </c>
      <c r="C179" s="111"/>
      <c r="D179" s="67">
        <f>B179/E179</f>
        <v>0.9770281714329706</v>
      </c>
      <c r="E179" s="70">
        <f>E188</f>
        <v>168.859</v>
      </c>
    </row>
    <row r="180" spans="1:5" ht="24" customHeight="1">
      <c r="A180" s="6" t="s">
        <v>8</v>
      </c>
      <c r="B180" s="110">
        <f>B189+B197</f>
        <v>10.53</v>
      </c>
      <c r="C180" s="111"/>
      <c r="D180" s="67">
        <f>B180/E180</f>
        <v>0.6617647058823529</v>
      </c>
      <c r="E180" s="70">
        <f>E189+E197</f>
        <v>15.911999999999999</v>
      </c>
    </row>
    <row r="181" spans="1:5" ht="24.75" customHeight="1">
      <c r="A181" s="6" t="s">
        <v>9</v>
      </c>
      <c r="B181" s="118">
        <f>B190+B198</f>
        <v>723.049</v>
      </c>
      <c r="C181" s="119"/>
      <c r="D181" s="67">
        <f>B181/E181</f>
        <v>1.0323136536001463</v>
      </c>
      <c r="E181" s="70">
        <f>E190+E198</f>
        <v>700.4159999999999</v>
      </c>
    </row>
    <row r="182" spans="1:5" ht="24.75" customHeight="1">
      <c r="A182" s="6" t="s">
        <v>11</v>
      </c>
      <c r="B182" s="110">
        <f>B191+B200</f>
        <v>190.049</v>
      </c>
      <c r="C182" s="111"/>
      <c r="D182" s="67">
        <f>B182/E182</f>
        <v>1.2101177968799746</v>
      </c>
      <c r="E182" s="66">
        <f>E191+E200</f>
        <v>157.05</v>
      </c>
    </row>
    <row r="183" spans="1:5" ht="18">
      <c r="A183" s="71"/>
      <c r="B183" s="72"/>
      <c r="C183" s="72"/>
      <c r="D183" s="72"/>
      <c r="E183" s="72"/>
    </row>
    <row r="184" spans="1:5" ht="39.75" customHeight="1">
      <c r="A184" s="112" t="s">
        <v>55</v>
      </c>
      <c r="B184" s="112"/>
      <c r="C184" s="112"/>
      <c r="D184" s="112"/>
      <c r="E184" s="112"/>
    </row>
    <row r="185" spans="1:5" ht="53.25" customHeight="1">
      <c r="A185" s="73" t="s">
        <v>4</v>
      </c>
      <c r="B185" s="113" t="s">
        <v>54</v>
      </c>
      <c r="C185" s="114"/>
      <c r="D185" s="74" t="s">
        <v>56</v>
      </c>
      <c r="E185" s="72"/>
    </row>
    <row r="186" spans="1:5" ht="25.5" customHeight="1">
      <c r="A186" s="6" t="s">
        <v>5</v>
      </c>
      <c r="B186" s="115">
        <f>C40</f>
        <v>1850.6608000000003</v>
      </c>
      <c r="C186" s="116"/>
      <c r="D186" s="75">
        <f aca="true" t="shared" si="9" ref="D186:D191">B186/E186*100</f>
        <v>101.70829813742426</v>
      </c>
      <c r="E186" s="76">
        <f>B40</f>
        <v>1819.5770000000002</v>
      </c>
    </row>
    <row r="187" spans="1:5" ht="27" customHeight="1">
      <c r="A187" s="6" t="s">
        <v>6</v>
      </c>
      <c r="B187" s="110">
        <v>612.967</v>
      </c>
      <c r="C187" s="117"/>
      <c r="D187" s="75">
        <f t="shared" si="9"/>
        <v>119.1360712133875</v>
      </c>
      <c r="E187" s="4">
        <v>514.51</v>
      </c>
    </row>
    <row r="188" spans="1:5" ht="27.75" customHeight="1">
      <c r="A188" s="6" t="s">
        <v>7</v>
      </c>
      <c r="B188" s="120">
        <v>164.98</v>
      </c>
      <c r="C188" s="121"/>
      <c r="D188" s="75">
        <f t="shared" si="9"/>
        <v>97.70281714329705</v>
      </c>
      <c r="E188" s="4">
        <v>168.859</v>
      </c>
    </row>
    <row r="189" spans="1:5" ht="26.25" customHeight="1">
      <c r="A189" s="6" t="s">
        <v>8</v>
      </c>
      <c r="B189" s="120">
        <v>4.656</v>
      </c>
      <c r="C189" s="121"/>
      <c r="D189" s="75">
        <f t="shared" si="9"/>
        <v>52.326365475387725</v>
      </c>
      <c r="E189" s="4">
        <v>8.898</v>
      </c>
    </row>
    <row r="190" spans="1:5" ht="21.75" customHeight="1">
      <c r="A190" s="6" t="s">
        <v>9</v>
      </c>
      <c r="B190" s="115">
        <v>719.458</v>
      </c>
      <c r="C190" s="122"/>
      <c r="D190" s="75">
        <f t="shared" si="9"/>
        <v>102.83803814449053</v>
      </c>
      <c r="E190" s="4">
        <v>699.603</v>
      </c>
    </row>
    <row r="191" spans="1:5" ht="25.5" customHeight="1">
      <c r="A191" s="6" t="s">
        <v>11</v>
      </c>
      <c r="B191" s="120">
        <v>151.363</v>
      </c>
      <c r="C191" s="121"/>
      <c r="D191" s="75">
        <f t="shared" si="9"/>
        <v>100.6081835584388</v>
      </c>
      <c r="E191" s="4">
        <v>150.448</v>
      </c>
    </row>
    <row r="192" spans="1:5" ht="18">
      <c r="A192" s="77"/>
      <c r="B192" s="78"/>
      <c r="C192" s="79"/>
      <c r="D192" s="80"/>
      <c r="E192" s="72"/>
    </row>
    <row r="193" spans="1:5" ht="45" customHeight="1">
      <c r="A193" s="123" t="s">
        <v>57</v>
      </c>
      <c r="B193" s="123"/>
      <c r="C193" s="123"/>
      <c r="D193" s="123"/>
      <c r="E193" s="123"/>
    </row>
    <row r="194" spans="1:5" ht="51.75" customHeight="1">
      <c r="A194" s="73" t="s">
        <v>4</v>
      </c>
      <c r="B194" s="113" t="s">
        <v>54</v>
      </c>
      <c r="C194" s="114"/>
      <c r="D194" s="81" t="s">
        <v>53</v>
      </c>
      <c r="E194" s="65"/>
    </row>
    <row r="195" spans="1:5" ht="26.25" customHeight="1">
      <c r="A195" s="6" t="s">
        <v>5</v>
      </c>
      <c r="B195" s="120">
        <f>C59</f>
        <v>913.5039999999999</v>
      </c>
      <c r="C195" s="126"/>
      <c r="D195" s="75">
        <f>D59</f>
        <v>135.1895234867645</v>
      </c>
      <c r="E195" s="82"/>
    </row>
    <row r="196" spans="1:5" ht="26.25" customHeight="1">
      <c r="A196" s="6" t="s">
        <v>7</v>
      </c>
      <c r="B196" s="127" t="s">
        <v>18</v>
      </c>
      <c r="C196" s="128"/>
      <c r="D196" s="75" t="s">
        <v>18</v>
      </c>
      <c r="E196" s="4"/>
    </row>
    <row r="197" spans="1:5" ht="26.25" customHeight="1">
      <c r="A197" s="6" t="s">
        <v>8</v>
      </c>
      <c r="B197" s="120">
        <v>5.874</v>
      </c>
      <c r="C197" s="121"/>
      <c r="D197" s="75">
        <f>B197/E197*100</f>
        <v>83.74679213002565</v>
      </c>
      <c r="E197" s="4">
        <v>7.014</v>
      </c>
    </row>
    <row r="198" spans="1:5" ht="22.5" customHeight="1">
      <c r="A198" s="6" t="s">
        <v>9</v>
      </c>
      <c r="B198" s="120">
        <v>3.591</v>
      </c>
      <c r="C198" s="121"/>
      <c r="D198" s="75">
        <f>B198/E198*100</f>
        <v>441.69741697416976</v>
      </c>
      <c r="E198" s="4">
        <v>0.813</v>
      </c>
    </row>
    <row r="199" spans="1:5" ht="26.25" customHeight="1">
      <c r="A199" s="83" t="s">
        <v>6</v>
      </c>
      <c r="B199" s="129">
        <v>139.056</v>
      </c>
      <c r="C199" s="130"/>
      <c r="D199" s="75">
        <f>B199/E199*100</f>
        <v>59.69170276059531</v>
      </c>
      <c r="E199" s="4">
        <v>232.957</v>
      </c>
    </row>
    <row r="200" spans="1:5" ht="25.5" customHeight="1">
      <c r="A200" s="6" t="s">
        <v>11</v>
      </c>
      <c r="B200" s="120">
        <v>38.686</v>
      </c>
      <c r="C200" s="121"/>
      <c r="D200" s="75">
        <f>B200/E200*100</f>
        <v>585.9739472887004</v>
      </c>
      <c r="E200" s="4">
        <v>6.602</v>
      </c>
    </row>
    <row r="201" spans="1:5" ht="12.75">
      <c r="A201" s="72"/>
      <c r="B201" s="72"/>
      <c r="C201" s="72"/>
      <c r="D201" s="72"/>
      <c r="E201" s="4"/>
    </row>
    <row r="202" spans="1:5" ht="18">
      <c r="A202" s="84"/>
      <c r="B202" s="85"/>
      <c r="C202" s="85"/>
      <c r="D202" s="85"/>
      <c r="E202" s="85"/>
    </row>
    <row r="203" spans="1:5" ht="36.75" customHeight="1">
      <c r="A203" s="123" t="s">
        <v>58</v>
      </c>
      <c r="B203" s="123"/>
      <c r="C203" s="123"/>
      <c r="D203" s="123"/>
      <c r="E203" s="123"/>
    </row>
    <row r="204" spans="1:5" ht="63.75" customHeight="1">
      <c r="A204" s="73" t="s">
        <v>4</v>
      </c>
      <c r="B204" s="113" t="s">
        <v>59</v>
      </c>
      <c r="C204" s="114"/>
      <c r="D204" s="81" t="s">
        <v>60</v>
      </c>
      <c r="E204" s="65"/>
    </row>
    <row r="205" spans="1:5" ht="24.75" customHeight="1">
      <c r="A205" s="5" t="s">
        <v>5</v>
      </c>
      <c r="B205" s="120">
        <f>C78</f>
        <v>0.6814</v>
      </c>
      <c r="C205" s="126"/>
      <c r="D205" s="12">
        <f>B205/E205*100</f>
        <v>92.1932079556217</v>
      </c>
      <c r="E205" s="13">
        <f>B78</f>
        <v>0.7391</v>
      </c>
    </row>
    <row r="206" spans="1:5" ht="24.75" customHeight="1">
      <c r="A206" s="5" t="s">
        <v>7</v>
      </c>
      <c r="B206" s="124" t="s">
        <v>18</v>
      </c>
      <c r="C206" s="125"/>
      <c r="D206" s="7" t="s">
        <v>18</v>
      </c>
      <c r="E206" s="3"/>
    </row>
    <row r="207" spans="1:5" ht="24.75" customHeight="1">
      <c r="A207" s="5" t="s">
        <v>9</v>
      </c>
      <c r="B207" s="124" t="s">
        <v>18</v>
      </c>
      <c r="C207" s="125"/>
      <c r="D207" s="8" t="s">
        <v>18</v>
      </c>
      <c r="E207" s="3"/>
    </row>
    <row r="208" spans="1:5" ht="24.75" customHeight="1">
      <c r="A208" s="5" t="s">
        <v>8</v>
      </c>
      <c r="B208" s="131" t="s">
        <v>18</v>
      </c>
      <c r="C208" s="132"/>
      <c r="D208" s="8" t="s">
        <v>18</v>
      </c>
      <c r="E208" s="2"/>
    </row>
    <row r="209" ht="18">
      <c r="A209" s="1"/>
    </row>
  </sheetData>
  <sheetProtection/>
  <mergeCells count="49">
    <mergeCell ref="B208:C208"/>
    <mergeCell ref="B204:C204"/>
    <mergeCell ref="B205:C205"/>
    <mergeCell ref="A80:A81"/>
    <mergeCell ref="A83:A84"/>
    <mergeCell ref="A87:A88"/>
    <mergeCell ref="A93:A94"/>
    <mergeCell ref="A95:E95"/>
    <mergeCell ref="A203:E203"/>
    <mergeCell ref="A154:E154"/>
    <mergeCell ref="A134:E134"/>
    <mergeCell ref="A114:E114"/>
    <mergeCell ref="B207:C207"/>
    <mergeCell ref="B206:C206"/>
    <mergeCell ref="B195:C195"/>
    <mergeCell ref="B196:C196"/>
    <mergeCell ref="B197:C197"/>
    <mergeCell ref="B198:C198"/>
    <mergeCell ref="B199:C199"/>
    <mergeCell ref="B200:C200"/>
    <mergeCell ref="B188:C188"/>
    <mergeCell ref="B189:C189"/>
    <mergeCell ref="B190:C190"/>
    <mergeCell ref="B191:C191"/>
    <mergeCell ref="A193:E193"/>
    <mergeCell ref="B194:C194"/>
    <mergeCell ref="A184:E184"/>
    <mergeCell ref="B185:C185"/>
    <mergeCell ref="B186:C186"/>
    <mergeCell ref="B187:C187"/>
    <mergeCell ref="B179:C179"/>
    <mergeCell ref="B180:C180"/>
    <mergeCell ref="B181:C181"/>
    <mergeCell ref="B182:C182"/>
    <mergeCell ref="A174:E174"/>
    <mergeCell ref="A175:A176"/>
    <mergeCell ref="B175:C176"/>
    <mergeCell ref="D175:D176"/>
    <mergeCell ref="B177:C177"/>
    <mergeCell ref="B178:C178"/>
    <mergeCell ref="A86:E86"/>
    <mergeCell ref="A90:E92"/>
    <mergeCell ref="A2:E3"/>
    <mergeCell ref="A4:E4"/>
    <mergeCell ref="A23:E23"/>
    <mergeCell ref="A42:E42"/>
    <mergeCell ref="A61:E61"/>
    <mergeCell ref="A79:E79"/>
    <mergeCell ref="A82:E82"/>
  </mergeCells>
  <printOptions/>
  <pageMargins left="0.7" right="0.7" top="0.75" bottom="0.75" header="0.3" footer="0.3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2021-05-27T08:34:44Z</cp:lastPrinted>
  <dcterms:created xsi:type="dcterms:W3CDTF">1996-10-08T23:32:33Z</dcterms:created>
  <dcterms:modified xsi:type="dcterms:W3CDTF">2021-05-27T08:52:52Z</dcterms:modified>
  <cp:category/>
  <cp:version/>
  <cp:contentType/>
  <cp:contentStatus/>
</cp:coreProperties>
</file>