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800" yWindow="1470" windowWidth="13020" windowHeight="8180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Лист2!$B$3:$G$398</definedName>
    <definedName name="_xlnm._FilterDatabase" localSheetId="2" hidden="1">Лист3!$A$3:$H$399</definedName>
  </definedNames>
  <calcPr calcId="145621"/>
</workbook>
</file>

<file path=xl/calcChain.xml><?xml version="1.0" encoding="utf-8"?>
<calcChain xmlns="http://schemas.openxmlformats.org/spreadsheetml/2006/main">
  <c r="G507" i="2" l="1"/>
  <c r="F507" i="2"/>
  <c r="G109" i="2" l="1"/>
  <c r="F109" i="2"/>
  <c r="G388" i="2"/>
  <c r="G397" i="2" s="1"/>
  <c r="F303" i="2"/>
  <c r="G303" i="2"/>
  <c r="F219" i="2"/>
  <c r="G219" i="2"/>
  <c r="F252" i="2" l="1"/>
  <c r="G252" i="2"/>
  <c r="F479" i="2" l="1"/>
  <c r="G479" i="2"/>
  <c r="G148" i="2" l="1"/>
  <c r="F148" i="2"/>
  <c r="G482" i="2" l="1"/>
  <c r="F482" i="2"/>
  <c r="G521" i="2" l="1"/>
  <c r="F521" i="2"/>
  <c r="G513" i="2"/>
  <c r="F513" i="2"/>
  <c r="G394" i="2"/>
  <c r="F394" i="2"/>
  <c r="G391" i="2"/>
  <c r="F391" i="2"/>
  <c r="F388" i="2"/>
  <c r="G372" i="2"/>
  <c r="F372" i="2"/>
  <c r="G343" i="2"/>
  <c r="F343" i="2"/>
  <c r="F393" i="2" s="1"/>
  <c r="G337" i="2"/>
  <c r="F337" i="2"/>
  <c r="G294" i="2"/>
  <c r="F294" i="2"/>
  <c r="G285" i="2"/>
  <c r="F285" i="2"/>
  <c r="G258" i="2"/>
  <c r="F258" i="2"/>
  <c r="G222" i="2"/>
  <c r="F222" i="2"/>
  <c r="G39" i="2"/>
  <c r="G105" i="2" s="1"/>
  <c r="F39" i="2"/>
  <c r="F105" i="2" s="1"/>
  <c r="G26" i="2"/>
  <c r="F26" i="2"/>
  <c r="F397" i="2" l="1"/>
  <c r="F299" i="2"/>
  <c r="F390" i="2"/>
  <c r="F392" i="2" s="1"/>
  <c r="G296" i="2"/>
  <c r="G299" i="2"/>
  <c r="G390" i="2"/>
  <c r="G392" i="2" s="1"/>
  <c r="G393" i="2"/>
  <c r="F395" i="2"/>
  <c r="G102" i="2"/>
  <c r="F102" i="2"/>
  <c r="F100" i="2"/>
  <c r="G100" i="2"/>
  <c r="F296" i="2"/>
  <c r="G295" i="2"/>
  <c r="G302" i="2"/>
  <c r="G396" i="2"/>
  <c r="G508" i="2"/>
  <c r="F295" i="2"/>
  <c r="F302" i="2"/>
  <c r="F389" i="2"/>
  <c r="F396" i="2"/>
  <c r="F508" i="2"/>
  <c r="G389" i="2"/>
  <c r="F522" i="2"/>
  <c r="F533" i="2"/>
  <c r="F537" i="2"/>
  <c r="G522" i="2"/>
  <c r="G533" i="2"/>
  <c r="G537" i="2"/>
  <c r="F301" i="2" l="1"/>
  <c r="F304" i="2"/>
  <c r="F108" i="2"/>
  <c r="G398" i="2"/>
  <c r="G304" i="2"/>
  <c r="G108" i="2"/>
  <c r="G110" i="2" s="1"/>
  <c r="G395" i="2"/>
  <c r="G301" i="2"/>
  <c r="G298" i="2"/>
  <c r="G101" i="2"/>
  <c r="F398" i="2"/>
  <c r="F101" i="2"/>
  <c r="F104" i="2"/>
  <c r="F107" i="2" s="1"/>
  <c r="F298" i="2"/>
  <c r="F110" i="2" l="1"/>
  <c r="F119" i="2"/>
  <c r="G119" i="2"/>
  <c r="G104" i="2"/>
  <c r="G215" i="2"/>
  <c r="G213" i="2"/>
  <c r="F215" i="2"/>
  <c r="F213" i="2"/>
  <c r="F37" i="3"/>
  <c r="E37" i="3"/>
  <c r="F218" i="2" l="1"/>
  <c r="G218" i="2"/>
  <c r="F526" i="2"/>
  <c r="G107" i="2"/>
  <c r="F530" i="2"/>
  <c r="G530" i="2"/>
  <c r="F221" i="2"/>
  <c r="F214" i="2"/>
  <c r="G221" i="2"/>
  <c r="G214" i="2"/>
  <c r="G526" i="2"/>
  <c r="G217" i="2"/>
  <c r="F510" i="3"/>
  <c r="E510" i="3"/>
  <c r="F534" i="2" l="1"/>
  <c r="F524" i="2"/>
  <c r="G528" i="2"/>
  <c r="G527" i="2"/>
  <c r="G524" i="2"/>
  <c r="F527" i="2"/>
  <c r="G531" i="2"/>
  <c r="G534" i="2"/>
  <c r="G220" i="2"/>
  <c r="F217" i="2"/>
  <c r="G223" i="2"/>
  <c r="E398" i="3"/>
  <c r="F398" i="3"/>
  <c r="E395" i="3"/>
  <c r="F395" i="3"/>
  <c r="F528" i="2" l="1"/>
  <c r="G535" i="2"/>
  <c r="G532" i="2"/>
  <c r="G536" i="2"/>
  <c r="F531" i="2"/>
  <c r="F220" i="2"/>
  <c r="F342" i="3"/>
  <c r="E342" i="3"/>
  <c r="F336" i="3"/>
  <c r="E336" i="3"/>
  <c r="F26" i="3"/>
  <c r="E26" i="3"/>
  <c r="F532" i="2" l="1"/>
  <c r="F535" i="2"/>
  <c r="F223" i="2"/>
  <c r="E545" i="3"/>
  <c r="E544" i="3"/>
  <c r="E543" i="3"/>
  <c r="F545" i="3"/>
  <c r="F536" i="2" l="1"/>
  <c r="F525" i="3"/>
  <c r="E282" i="3"/>
  <c r="F282" i="3"/>
  <c r="F389" i="3"/>
  <c r="E389" i="3"/>
  <c r="F107" i="3" l="1"/>
  <c r="E107" i="3"/>
  <c r="F481" i="3" l="1"/>
  <c r="F511" i="3" s="1"/>
  <c r="E481" i="3"/>
  <c r="E511" i="3" s="1"/>
  <c r="F98" i="3"/>
  <c r="E98" i="3"/>
  <c r="F544" i="3" l="1"/>
  <c r="F543" i="3"/>
  <c r="E214" i="3" l="1"/>
  <c r="F214" i="3"/>
  <c r="F248" i="3" l="1"/>
  <c r="E248" i="3"/>
  <c r="F147" i="3"/>
  <c r="E147" i="3"/>
  <c r="E525" i="3" l="1"/>
  <c r="F517" i="3"/>
  <c r="E517" i="3"/>
  <c r="E537" i="3" l="1"/>
  <c r="F537" i="3"/>
  <c r="F541" i="3"/>
  <c r="E541" i="3"/>
  <c r="E526" i="3"/>
  <c r="F526" i="3"/>
  <c r="F392" i="3"/>
  <c r="E392" i="3"/>
  <c r="F223" i="3" l="1"/>
  <c r="E223" i="3"/>
  <c r="F217" i="3"/>
  <c r="F531" i="3" s="1"/>
  <c r="E217" i="3"/>
  <c r="E531" i="3" s="1"/>
  <c r="F220" i="3"/>
  <c r="E220" i="3"/>
  <c r="F535" i="3"/>
  <c r="E535" i="3"/>
  <c r="F301" i="3"/>
  <c r="E301" i="3"/>
  <c r="E539" i="3" l="1"/>
  <c r="F539" i="3"/>
  <c r="E255" i="3"/>
  <c r="F255" i="3"/>
  <c r="E394" i="3" l="1"/>
  <c r="F391" i="3"/>
  <c r="F292" i="3"/>
  <c r="E292" i="3"/>
  <c r="F393" i="3" l="1"/>
  <c r="E396" i="3"/>
  <c r="F394" i="3"/>
  <c r="E391" i="3"/>
  <c r="E300" i="3"/>
  <c r="E302" i="3" s="1"/>
  <c r="E371" i="3"/>
  <c r="E390" i="3" s="1"/>
  <c r="F371" i="3"/>
  <c r="E297" i="3"/>
  <c r="E299" i="3" s="1"/>
  <c r="F297" i="3"/>
  <c r="F299" i="3" s="1"/>
  <c r="E393" i="3" l="1"/>
  <c r="F396" i="3"/>
  <c r="E397" i="3"/>
  <c r="F390" i="3"/>
  <c r="F397" i="3"/>
  <c r="F300" i="3"/>
  <c r="F302" i="3" s="1"/>
  <c r="F294" i="3"/>
  <c r="F222" i="3"/>
  <c r="F224" i="3" s="1"/>
  <c r="E222" i="3"/>
  <c r="E224" i="3" s="1"/>
  <c r="F216" i="3"/>
  <c r="F218" i="3" s="1"/>
  <c r="E118" i="3"/>
  <c r="F118" i="3"/>
  <c r="F219" i="3" s="1"/>
  <c r="F221" i="3" s="1"/>
  <c r="E399" i="3" l="1"/>
  <c r="F296" i="3"/>
  <c r="F399" i="3"/>
  <c r="E293" i="3"/>
  <c r="E294" i="3"/>
  <c r="E216" i="3"/>
  <c r="E218" i="3" s="1"/>
  <c r="E219" i="3"/>
  <c r="F293" i="3"/>
  <c r="E215" i="3"/>
  <c r="F215" i="3"/>
  <c r="E221" i="3" l="1"/>
  <c r="E296" i="3"/>
  <c r="E106" i="3"/>
  <c r="E547" i="3" s="1"/>
  <c r="F106" i="3"/>
  <c r="F108" i="3" l="1"/>
  <c r="F540" i="3" s="1"/>
  <c r="F547" i="3"/>
  <c r="F538" i="3"/>
  <c r="E108" i="3"/>
  <c r="E540" i="3" s="1"/>
  <c r="E538" i="3"/>
  <c r="F103" i="3"/>
  <c r="E103" i="3"/>
  <c r="E100" i="3"/>
  <c r="E549" i="3" s="1"/>
  <c r="F100" i="3"/>
  <c r="F549" i="3" s="1"/>
  <c r="E99" i="3"/>
  <c r="E546" i="3" s="1"/>
  <c r="F99" i="3"/>
  <c r="F546" i="3" s="1"/>
  <c r="F534" i="3" l="1"/>
  <c r="F548" i="3"/>
  <c r="F528" i="3"/>
  <c r="F102" i="3"/>
  <c r="F532" i="3" s="1"/>
  <c r="F530" i="3"/>
  <c r="E105" i="3"/>
  <c r="E536" i="3" s="1"/>
  <c r="E548" i="3"/>
  <c r="E534" i="3"/>
  <c r="E528" i="3"/>
  <c r="E102" i="3"/>
  <c r="E532" i="3" s="1"/>
  <c r="E530" i="3"/>
  <c r="F105" i="3"/>
  <c r="F536" i="3" s="1"/>
</calcChain>
</file>

<file path=xl/sharedStrings.xml><?xml version="1.0" encoding="utf-8"?>
<sst xmlns="http://schemas.openxmlformats.org/spreadsheetml/2006/main" count="2897" uniqueCount="1341">
  <si>
    <t>д.Ерново</t>
  </si>
  <si>
    <t>д.Ильицино (от основной дороги до церкви)</t>
  </si>
  <si>
    <t>д.Беспятово</t>
  </si>
  <si>
    <t>д.Гололобово</t>
  </si>
  <si>
    <t>д.Воронино</t>
  </si>
  <si>
    <t>д.Мишино</t>
  </si>
  <si>
    <t>д.Злыхино</t>
  </si>
  <si>
    <t>д.Нижнее Вельяминово</t>
  </si>
  <si>
    <t>д.Староподгороднее</t>
  </si>
  <si>
    <t>д.Борисово-Околицы</t>
  </si>
  <si>
    <t>д.Козловка</t>
  </si>
  <si>
    <t>д.Верхнее Вельяминово</t>
  </si>
  <si>
    <t>д.Замятино</t>
  </si>
  <si>
    <t>д.Прудки</t>
  </si>
  <si>
    <t>д.Алтухово</t>
  </si>
  <si>
    <t>д.Новоселки</t>
  </si>
  <si>
    <t>д.Пенкино</t>
  </si>
  <si>
    <t>д.Широбоково</t>
  </si>
  <si>
    <t>д.Столпово</t>
  </si>
  <si>
    <t>д.Ильицино</t>
  </si>
  <si>
    <t>д.Клепальники</t>
  </si>
  <si>
    <t>д.Верхнее Плуталово</t>
  </si>
  <si>
    <t>д.Нижнее Плуталово</t>
  </si>
  <si>
    <t>д.Большое Еськино</t>
  </si>
  <si>
    <t>д.Малое Еськино</t>
  </si>
  <si>
    <t>д.Слепцово</t>
  </si>
  <si>
    <t>д.Апонитищи</t>
  </si>
  <si>
    <t>п.Масловский</t>
  </si>
  <si>
    <t>д.Астрамьево</t>
  </si>
  <si>
    <t>д.Бавыкино</t>
  </si>
  <si>
    <t>д.Жилконцы</t>
  </si>
  <si>
    <t>д.Клин-Бельдин</t>
  </si>
  <si>
    <t>д.Рассохты</t>
  </si>
  <si>
    <t>д.Ситьково</t>
  </si>
  <si>
    <t>д.Староподастрамьево</t>
  </si>
  <si>
    <t>д.Чирьяково</t>
  </si>
  <si>
    <t>д.Филипповичи</t>
  </si>
  <si>
    <t>м2</t>
  </si>
  <si>
    <t>д.Авдеево от дома № 33а до дома № 79, до поворота на д. Б-Белыничи, проезд к домам           № № 2 - 5</t>
  </si>
  <si>
    <t>д.Авдеево до  кладбища</t>
  </si>
  <si>
    <t>д.Авдеевские Выселки по деревне</t>
  </si>
  <si>
    <t>д.Б.Белыничи ул.Центральная от дома № 26  до           дома № 35</t>
  </si>
  <si>
    <t>д.Б.Белыничи ул Центральная от дома  № 26  до дома № 30</t>
  </si>
  <si>
    <t>д. Б - Белыничи ул Центральная от  д. № 26  до дома  № 30А</t>
  </si>
  <si>
    <t>д.Б - Белыничи ул.Центральная от  дома № 26   до дома  № 22А</t>
  </si>
  <si>
    <t>д. Б-Белыничи ул. Курлычка, до домов № 25,16</t>
  </si>
  <si>
    <t>д.Б- Белыничи ул.Полянка, до дома  № 23</t>
  </si>
  <si>
    <t>д.Б-Белыничи ул.Толкачевка от дома  № 14 до  ул. Бутырки дом № 16</t>
  </si>
  <si>
    <t>д. Б- Белыничи ул. Бутырки от дома  № 18 до   дома  № 18А</t>
  </si>
  <si>
    <t>д. Куково до  дома № 19</t>
  </si>
  <si>
    <t>д.Кудиново по деревне</t>
  </si>
  <si>
    <t>д.Малые Белыничи по деревне, и до СНТ "Авдеевское"</t>
  </si>
  <si>
    <t>д.Березники по деревне</t>
  </si>
  <si>
    <t>д.Карманово по деревне</t>
  </si>
  <si>
    <t>д.Никитино по деревне</t>
  </si>
  <si>
    <t>д. Карино ул.Сельская от дома № 38   на ул. Советская до дома № 10а</t>
  </si>
  <si>
    <t>д.Карино ул.Советская от дома №8  до дома        № 16</t>
  </si>
  <si>
    <t xml:space="preserve">д.Карино ул.Советская до дома № 7 </t>
  </si>
  <si>
    <t>д.Карино ул.Сельская  до дома № 24А</t>
  </si>
  <si>
    <t xml:space="preserve">д.Карино ул.Советская  до дома № 26 </t>
  </si>
  <si>
    <t>п. Зарайский между гаражами по правой стороне</t>
  </si>
  <si>
    <t>п.Зарайский от дома № 8  до газовой котельной</t>
  </si>
  <si>
    <t>пос. отд 2 совхоза  "Зарайский" ул.Полевая до дома № 23</t>
  </si>
  <si>
    <t xml:space="preserve">д.Перепелкино по деревне </t>
  </si>
  <si>
    <t xml:space="preserve">д.Зименки -1 от дома №  62 до дома № 53 а </t>
  </si>
  <si>
    <t xml:space="preserve">д.Зименки -1 от дома № 62   до дома № 30 </t>
  </si>
  <si>
    <t>д.Веселкино по деревне</t>
  </si>
  <si>
    <t>д.Кобылье  до дома   № 1</t>
  </si>
  <si>
    <t>д. Рябцево по деревне</t>
  </si>
  <si>
    <t>д.Летуново ул. Гагаринская от дома № 24 до пруда</t>
  </si>
  <si>
    <t>д. Летуново, ул. Центральная до дома № 22</t>
  </si>
  <si>
    <t>д.Добрая Слободка по деревне</t>
  </si>
  <si>
    <t>д.Дятлово - 3 до кладбища</t>
  </si>
  <si>
    <t>д.Крутой Верх  по деревне (въезд со стороны ПОСа)</t>
  </si>
  <si>
    <t>д.Требовое по деревне</t>
  </si>
  <si>
    <t>д.Саблино ул.Лесная</t>
  </si>
  <si>
    <t>д.Логвеново по деревне</t>
  </si>
  <si>
    <t>д.Ивашково по деревне</t>
  </si>
  <si>
    <t xml:space="preserve">с. Макеево ул. Бирюкова </t>
  </si>
  <si>
    <t>д.Печерники ул.Хряева до домов № 65 - 66</t>
  </si>
  <si>
    <t>д.Печерники ул.Хряева от дома № 34 до  дома     № 22</t>
  </si>
  <si>
    <t>д.Печерники ул.Хряева от ГРП  до дома № 24</t>
  </si>
  <si>
    <t>д.Рожново до дома № 10</t>
  </si>
  <si>
    <t>д.Рожново до дома № 7</t>
  </si>
  <si>
    <t>д. Сохино по деревне</t>
  </si>
  <si>
    <t>д. Давыдово по деревне</t>
  </si>
  <si>
    <t>д.Болваньково по деревне</t>
  </si>
  <si>
    <t>д. Никитино от дороги Зарайск-Кобылье (вдоль посадок) до деревни</t>
  </si>
  <si>
    <t>д. Карманово от дороги Зарайск-Кобылье (от поворота на Мишино)</t>
  </si>
  <si>
    <t>д. Рябцево от д. Алтухово до деревни</t>
  </si>
  <si>
    <t>д. Веселкино от дороги Зарайск-Кобылье до деревни</t>
  </si>
  <si>
    <t>д. Березняки от дороги Пыжово-Б-Белыничи до деревни</t>
  </si>
  <si>
    <t>д. Болваньково от д. Рожново до деревни</t>
  </si>
  <si>
    <t>д. Авдеевские Выселки от дороги "Пыжово-Б-Белыничи" до деревни</t>
  </si>
  <si>
    <t>д. Кудиново (до плотины)</t>
  </si>
  <si>
    <t>д. Требовое от   дороги "Саблино-Карино" до деревни</t>
  </si>
  <si>
    <t>д. Ивашково от д. Логвеново до деревни</t>
  </si>
  <si>
    <t>д. Логвеново от  дороги "Карино-Саблино" до деревни</t>
  </si>
  <si>
    <t>д. Перепелкино от  дороги  "Зарайск-Кобылье-Алтухово" до деревни</t>
  </si>
  <si>
    <t>д. Летуново ул. Магазинная от контейнерной площадки до домов № 16-17</t>
  </si>
  <si>
    <t>с. Макеево ул. Прудная от дома № 44 до дома      № 38</t>
  </si>
  <si>
    <t>д.Пыжово подъезд к ПИРСу</t>
  </si>
  <si>
    <t>д. Логвеново, часть подъездной дороги к плотине</t>
  </si>
  <si>
    <t xml:space="preserve">д.Летуново ул.Барская </t>
  </si>
  <si>
    <t>с. Макеево ул. Центральная до дома № 15 (СДК)</t>
  </si>
  <si>
    <t xml:space="preserve">д. Куково до  кладбища  </t>
  </si>
  <si>
    <t xml:space="preserve">д.Алтухово от дома № 1 до дома № 21 </t>
  </si>
  <si>
    <t xml:space="preserve">д.Печерники ул Новоселов </t>
  </si>
  <si>
    <t xml:space="preserve">д.Рожново от дома № 31 (храм) до дома № 16 </t>
  </si>
  <si>
    <t>д.Авдеево от  дома № 33 до дома № 7</t>
  </si>
  <si>
    <t>д.Куково от автобусной остановки до дома № 18</t>
  </si>
  <si>
    <t>д.Карино ул.Советская до дома № 1</t>
  </si>
  <si>
    <t>д.Пыжово подъезд к кладбищу</t>
  </si>
  <si>
    <t>пос. отделение 2 с-за Зарайский ул. Гагарина с закольцовкой с ул. Центральная</t>
  </si>
  <si>
    <t>пос. отделение 2 с-за Зарайский  ул. Центральная до дома № 17</t>
  </si>
  <si>
    <t>п.Зарайский между гаражами к домам  д. № 46,47</t>
  </si>
  <si>
    <t xml:space="preserve">п.Зарайский до дома № 48 </t>
  </si>
  <si>
    <t xml:space="preserve">п.Зарайский от дома № 31 до дома № 21 </t>
  </si>
  <si>
    <t>д.Зименки-1  до кладбища</t>
  </si>
  <si>
    <t xml:space="preserve">с.Макеево с ул.Бауманская на ул. Лесная </t>
  </si>
  <si>
    <t>д.Летуново ул. Червинка</t>
  </si>
  <si>
    <t>с.Макеево дорога до кладбища (часовня)</t>
  </si>
  <si>
    <t>с.Макеево ул.Прудная</t>
  </si>
  <si>
    <t>д.Карино, ул.Сельская от дома № 24 до дома         № 39</t>
  </si>
  <si>
    <t xml:space="preserve">д.Карино ул.Кооперативная  </t>
  </si>
  <si>
    <t>д.Авдеево от дома № 22 (СДК) до дома № 16</t>
  </si>
  <si>
    <t xml:space="preserve">д. Кувшиново от кладбища до источника </t>
  </si>
  <si>
    <t xml:space="preserve">д.Летуново ул. Хива  </t>
  </si>
  <si>
    <t xml:space="preserve">д. Летуново ул. Магазинная от дома № 10 до дома № 14 </t>
  </si>
  <si>
    <t xml:space="preserve">д.Карино ул. Кооперативная от дома № 22  до  ул. Сельская дом № 8 </t>
  </si>
  <si>
    <t>км</t>
  </si>
  <si>
    <t>Автомобильная дорога общего пользования  с усовершенствованным покрытием</t>
  </si>
  <si>
    <t>д. Беспятово от дома 12 до дома №90</t>
  </si>
  <si>
    <t>д. Столпово (к кладбищу)</t>
  </si>
  <si>
    <t>д. Гололобово от д. №10 до д. 10а с автостоянкой</t>
  </si>
  <si>
    <t>д. Гололобово от д. №12 до д. №41</t>
  </si>
  <si>
    <t>д. Гололобово от д. №60 до д. №49</t>
  </si>
  <si>
    <t>П. Масловский ул. Школьная от д. №1  до д. №11</t>
  </si>
  <si>
    <t>д. Жилконцы от д. №32 до д. №40 с разворотной площадкой</t>
  </si>
  <si>
    <t>д. Борисово-Околицы</t>
  </si>
  <si>
    <t>д. Клин-Бельдин</t>
  </si>
  <si>
    <t>д. Клин-Бельдин, дорога к кладбищу</t>
  </si>
  <si>
    <t>д. Апонитищи</t>
  </si>
  <si>
    <t>Пос. отд.2 совхоза «Зарайский» ул. Центральная до дома №9, ул. Зеленая до дома №8</t>
  </si>
  <si>
    <t>Автомобильная дорога общего пользования с переходным типом покрытия</t>
  </si>
  <si>
    <t>ИТОГО: с переходным покрытием</t>
  </si>
  <si>
    <t>ИТОГО: с усовершенствованным покрытием</t>
  </si>
  <si>
    <t>ИТОГО: с переходным типом покрытия</t>
  </si>
  <si>
    <t>Итого: по грунтовым дорогам</t>
  </si>
  <si>
    <t>ИТОГО: по а/д с переходным покрытием</t>
  </si>
  <si>
    <t xml:space="preserve">Автомобильная дорога общего пользования грунтовые </t>
  </si>
  <si>
    <t xml:space="preserve">Автомобильная дорога общего пользования с усовершенствованным покрытием </t>
  </si>
  <si>
    <t>Итого: по а/д с усовершенствованным покрытием</t>
  </si>
  <si>
    <t>Итого: по а/д с переходным типом покрытием</t>
  </si>
  <si>
    <t>Автомобильная дорога общего пользования грунтовая</t>
  </si>
  <si>
    <t>Автомобильная дорога общего пользования грунтовая (до НП)</t>
  </si>
  <si>
    <t>Итого по а/д грунтовым до НП</t>
  </si>
  <si>
    <t>д.Ерново от д. №39 до д. №41</t>
  </si>
  <si>
    <t>д.Ерново от д. №85 до д/с</t>
  </si>
  <si>
    <t>Автомобильные дороги общего пользования  с усовершенствованным покрытием</t>
  </si>
  <si>
    <t>Автомобильные дороги общего пользования  с переходным типом покрытия</t>
  </si>
  <si>
    <t>Грунтовые автомобильные дороги общего пользования</t>
  </si>
  <si>
    <t>А/д до НП</t>
  </si>
  <si>
    <t>Автомобильные дороги общего пользования с переходным типом покрытия</t>
  </si>
  <si>
    <t xml:space="preserve">Автомобильные дороги общего пользования грунтовые </t>
  </si>
  <si>
    <t>Автомобильные дороги общего пользования с усовершенствованным  покрытием</t>
  </si>
  <si>
    <t>с переходным типом покрытия</t>
  </si>
  <si>
    <t>в т.ч. с усовершенствованным покрытием</t>
  </si>
  <si>
    <t>грунтовые</t>
  </si>
  <si>
    <t>д.Воронино, от д. №9 по  2-й и 3-й линии жилого сектора</t>
  </si>
  <si>
    <t>№п/п</t>
  </si>
  <si>
    <t>Наименование объекта</t>
  </si>
  <si>
    <t>Протяженность</t>
  </si>
  <si>
    <t>Площадь покрытия</t>
  </si>
  <si>
    <t>Реестровый номер</t>
  </si>
  <si>
    <t>Автомобильная дорога г. Зарайск ул. 3-я линия</t>
  </si>
  <si>
    <t>Грунтовые а/д</t>
  </si>
  <si>
    <t xml:space="preserve">Итого по а/д грунтовым </t>
  </si>
  <si>
    <t>перех</t>
  </si>
  <si>
    <t>грунт</t>
  </si>
  <si>
    <t xml:space="preserve">  Гололобовское ТУ</t>
  </si>
  <si>
    <t>ВСЕГО по ТУ "Гололобовское"</t>
  </si>
  <si>
    <t>ТУ Каринское</t>
  </si>
  <si>
    <t>Всего по ТУ "Каринское"</t>
  </si>
  <si>
    <t>ТУ "МАШОНОВСКОЕ"</t>
  </si>
  <si>
    <t>Всего по ТУ "Машоновское"</t>
  </si>
  <si>
    <t>ТУ "СТРУПНЕНСКОЕ"</t>
  </si>
  <si>
    <t>ВСЕГО по ТУ Струпненское</t>
  </si>
  <si>
    <t>г. Зарайск</t>
  </si>
  <si>
    <t>Всего по г. Зарайск</t>
  </si>
  <si>
    <t>до нп</t>
  </si>
  <si>
    <t>в нп</t>
  </si>
  <si>
    <t>по нп</t>
  </si>
  <si>
    <t>усоверш</t>
  </si>
  <si>
    <t>Дороги к СНТ</t>
  </si>
  <si>
    <t>Дороги с переходным типом покрытия</t>
  </si>
  <si>
    <t>Автомобильная дорога к СНТ "Родник-3"</t>
  </si>
  <si>
    <t>Автомобильная дорога к НСТ "Наука"</t>
  </si>
  <si>
    <t xml:space="preserve">Итого по а/д переходного типа </t>
  </si>
  <si>
    <t>Грунтовые дороги</t>
  </si>
  <si>
    <t>Автомобильная дорога к СНТ "Осетрик"</t>
  </si>
  <si>
    <t>Автомобильная дорога к СНТ "Луг", СНТ Дубакино</t>
  </si>
  <si>
    <t>Автомобильная дорога к СНТ "Березка", СНТ "Восход", СНТ "Медик"</t>
  </si>
  <si>
    <t>Автомобильная дорога к СНТ "Радуга"</t>
  </si>
  <si>
    <t>Автомобильная дорога к СНТ "Южный"</t>
  </si>
  <si>
    <t>Автомобильная дорога к СНТ "Радуга", СНТ "Рассвет"</t>
  </si>
  <si>
    <t>ИТОГО до а/д к СНТ</t>
  </si>
  <si>
    <t>Автомобильная дорога д. Борисово-Околицы</t>
  </si>
  <si>
    <t>до СНТ</t>
  </si>
  <si>
    <t>группа по содержанию</t>
  </si>
  <si>
    <t>1Н</t>
  </si>
  <si>
    <t>2Н</t>
  </si>
  <si>
    <t>3Н</t>
  </si>
  <si>
    <t>тип покрытия</t>
  </si>
  <si>
    <t>Адрес</t>
  </si>
  <si>
    <t>д. Ерново</t>
  </si>
  <si>
    <t>Автодорога</t>
  </si>
  <si>
    <t>асфальтобетон</t>
  </si>
  <si>
    <t>Автомобильная дорога   с твердым покрытием</t>
  </si>
  <si>
    <t>Автомобильная дорога общего пользования  с переходным типом покрытия</t>
  </si>
  <si>
    <t>щебень</t>
  </si>
  <si>
    <t>грунтовая автомобильная дорога общего пользования</t>
  </si>
  <si>
    <t>грунтовая дорога</t>
  </si>
  <si>
    <t>Автомобильная дорога общего пользования местного значения с твердым покрытием</t>
  </si>
  <si>
    <t xml:space="preserve">Автомобильная дорога </t>
  </si>
  <si>
    <t>д. Давыдово до населенного пункта</t>
  </si>
  <si>
    <t xml:space="preserve"> д. Латыгори по деревне</t>
  </si>
  <si>
    <t>Автомобильная дорога общего пользования  с усовершенствованным покрытием д. Чернево</t>
  </si>
  <si>
    <t xml:space="preserve"> Московская область, Зарайский район, д. Чернево</t>
  </si>
  <si>
    <t>Автомобильная дорога общего пользования  с усовершенствованным покрытием  с. Протекино д. № 52-61</t>
  </si>
  <si>
    <t xml:space="preserve">  Московская область, Зарайский район.с. Протекино д. № 52-61</t>
  </si>
  <si>
    <t>Автомобильная дорога общего пользования  с усовершенствованным покрытием ц/у с-за «40 лет Октября» ул. Пролетарская д. № 1-22</t>
  </si>
  <si>
    <t>Автомобильная дорога общего пользования  с усовершенствованным покрытием ц/у с-за «40 лет Октября» ул. Пролетарская д. № 39-41</t>
  </si>
  <si>
    <t>Дорога к зернотоку поселок Центральной усадьбы совхоза «40 лет Октября»</t>
  </si>
  <si>
    <t>Автомобильная дорога общего пользования  с усовершенствованным покрытием д. Чернево ул. Лесная</t>
  </si>
  <si>
    <t>Автомобильная дорога общего пользования  с усовершенствованным покрытием д. Чернево ул. Луговая</t>
  </si>
  <si>
    <t>Автомобильная дорога общего пользования  с усовершенствованным покрытием  д. Титово д. №16-35</t>
  </si>
  <si>
    <t>Автомобильная дорога общего пользования  с усовершенствованным покрытием ц/у с-за «40 лет  Октября» ул. Садовая</t>
  </si>
  <si>
    <t>Автомобильная дорога общего пользования  с усовершенствованным покрытием ц/у с-за «40 лет Октября» ул. Советская</t>
  </si>
  <si>
    <t>Автомобильная дорога общего пользования  с усовершенствованным покрытием ц/у с-за «40 лет Октября» проезд</t>
  </si>
  <si>
    <t>Автомобильная дорога общего пользования  с усовершенствованным покрытием  д. Титово</t>
  </si>
  <si>
    <t>Автомобильная дорога общего пользования  с усовершенствованным покрытием ц/у с-за «40 лет Октября» ул. Первомайская</t>
  </si>
  <si>
    <t>Автомобильная дорога общего пользования  с усовершенствованным покрытием ц/у с-за «40 лет Октября» ул. Пролетарская д. 22-2</t>
  </si>
  <si>
    <t>Автомобильная дорога</t>
  </si>
  <si>
    <t>Автомобильная дорога общего пользования  с переходным  покрытием д. Чернево от ул. Луговая до ВЗУ</t>
  </si>
  <si>
    <t>Автомобильная дорога общего пользования  с переходным  покрытием с. Протекино</t>
  </si>
  <si>
    <t>Автомобильная дорога общего пользования  с переходным  типом покрытия д. Пронюхлово</t>
  </si>
  <si>
    <t>Автомобильная дорога общего пользования  с переходным  типом покрытия д. Солопово</t>
  </si>
  <si>
    <t xml:space="preserve"> Московская область, Зарайский районц/у с-за «40 лет Октября» ул. Советская</t>
  </si>
  <si>
    <t xml:space="preserve"> Московская область, Зарайский район д. Титово</t>
  </si>
  <si>
    <t xml:space="preserve">  Московская область, Зарайский районц/у с-за «40 лет Октября» ул. Первомайская</t>
  </si>
  <si>
    <t xml:space="preserve"> Московская область, Зарайский районц/у совхоза «40 лет Октября». ул. Заречная от дома №1 дома №9 </t>
  </si>
  <si>
    <t xml:space="preserve"> Московская область, Зарайский район. ц/у с-за «40 лет Октября» ул. Пролетарская д. № 23-42</t>
  </si>
  <si>
    <t xml:space="preserve"> Московская область, Зарайский район, ц/у с-за «40 лет Октября» ул. Пролетарская д. № 23-47</t>
  </si>
  <si>
    <t xml:space="preserve"> Московская область, Зарайский район, ц/у с-за «40 лет Октября» ул. Пролетарская д. № 1-22</t>
  </si>
  <si>
    <t xml:space="preserve"> Московская область, Зарайский район, ц/у с-за «40 лет Октября» ул. Пролетарская д. № 39-41</t>
  </si>
  <si>
    <t xml:space="preserve"> Московская область, Зарайский район, ц/у с-за «40 лет Октября» </t>
  </si>
  <si>
    <t xml:space="preserve">  Московская область, Зарайский район, д. Чернево ул. Лесная</t>
  </si>
  <si>
    <t xml:space="preserve"> Московская область, Зарайский район, д. Чернево ул. Луговая</t>
  </si>
  <si>
    <t xml:space="preserve"> Московская область, Зарайский район, д. Титово д. №16-35</t>
  </si>
  <si>
    <t xml:space="preserve"> Московская область, Зарайский район, ц/у с-за «40 лет  Октября» ул. Садовая</t>
  </si>
  <si>
    <t xml:space="preserve"> Московская область, Зарайский район, ц/у с-за «40 лет Октября» проезд</t>
  </si>
  <si>
    <t xml:space="preserve">  Московская область, Зарайский район, ц/у с-за «40 лет Октября» ул. Пролетарская д. 22-2</t>
  </si>
  <si>
    <t xml:space="preserve"> Московская область, Зарайский районц/у совхоза «40 лет Октября». ул. Первомайская от дома. №15 до  ул. Садовая д. №11</t>
  </si>
  <si>
    <t xml:space="preserve"> Московская область, Зарайский район, ц/у совхоза «40 лет Октября». Ул. Садовая от д. №6 до до д. №14</t>
  </si>
  <si>
    <t xml:space="preserve">  Московская область, Зарайский район, д. Титово, от д. №45 до д. №58</t>
  </si>
  <si>
    <t>п. Центральная усадьба  совхоза 40 лет Октября, ул. Дачная</t>
  </si>
  <si>
    <t>Автомобильная дорога общего пользования  с грунтовым  покрытием</t>
  </si>
  <si>
    <t>Автомобильная дорога общего пользования  с грунтовым  покрытием,  д.Аргуново</t>
  </si>
  <si>
    <t>Автомобильная дорога общего пользования  с грунтовым  покрытием, д. Баребино</t>
  </si>
  <si>
    <t>Автомобильная дорога общего пользования  с грунтовым  покрытием, д. Великое Поле</t>
  </si>
  <si>
    <t xml:space="preserve">Автомобильная дорога общего пользования  с грунтовым  покрытием, д. Гремячево </t>
  </si>
  <si>
    <t>Автомобильная дорога общего пользования  с грунтовым  покрытиемд. Машоново</t>
  </si>
  <si>
    <t>Автомобильная дорога общего пользования  с грунтовым  покрытием, д. Мендюкино (пос. Новый)</t>
  </si>
  <si>
    <t>Автомобильная дорога общего пользования  с грунтовым  покрытием,  д. Овечкино</t>
  </si>
  <si>
    <t>Автомобильная дорога общего пользования  с грунтовым  покрытием,  д. Потлово</t>
  </si>
  <si>
    <t>Автомобильная дорога общего пользования  с грунтовым  покрытием, д. Пронюхлово</t>
  </si>
  <si>
    <t>Автомобильная дорога общего пользования  с грунтовым  покрытием, д. Радушино</t>
  </si>
  <si>
    <t>Автомобильная дорога общего пользования  с грунтовым  покрытием, д. Ратькино</t>
  </si>
  <si>
    <t>Автомобильная дорога общего пользования  с грунтовым  покрытием,  д. Секирино</t>
  </si>
  <si>
    <t>Автомобильная дорога общего пользования  с грунтовым  покрытием, д. Солопово</t>
  </si>
  <si>
    <t>Автомобильная дорога общего пользования  с грунтовым  покрытием, с. Спас-Дощатый</t>
  </si>
  <si>
    <t>Автомобильная дорога общего пользования  с грунтовым  покрытием, пос. центральной усадьбы совхоза «40 лет Октября»</t>
  </si>
  <si>
    <t>Автомобильная дорога общего пользования  с грунтовым  покрытием, д. Чернево</t>
  </si>
  <si>
    <t>Автомобильная дорога общего пользования  с грунтовым  покрытием,  д. Шарапово</t>
  </si>
  <si>
    <t>Автомобильная дорога общего пользования  с грунтовым  покрытием, д. Дубакино</t>
  </si>
  <si>
    <t>Автомобильная дорога общего пользования  с грунтовым  покрытием,  д. Маркино</t>
  </si>
  <si>
    <t>Автомобильная дорога общего пользования  с грунтовым  покрытием, с. Протекино</t>
  </si>
  <si>
    <t>Автомобильная дорога общего пользования  с грунтовым  покрытием,  д. Трасна</t>
  </si>
  <si>
    <t xml:space="preserve"> д. Мендюкино ул. Луговая</t>
  </si>
  <si>
    <t xml:space="preserve"> д. Мендюкино ул. Молодежная</t>
  </si>
  <si>
    <t xml:space="preserve">   Московская область, Зарайский район, д. Чернево от ул. Луговая до ВЗУ</t>
  </si>
  <si>
    <t xml:space="preserve">   Московская область, Зарайский район, с. Протекино</t>
  </si>
  <si>
    <t xml:space="preserve">  Московская область, Зарайский район, д. Пронюхлово</t>
  </si>
  <si>
    <t xml:space="preserve">  Московская область, Зарайский район,  д. Солопово</t>
  </si>
  <si>
    <t>Автомобильная дорога общего пользования  с переходным  типом покрытия</t>
  </si>
  <si>
    <t xml:space="preserve">  Московская область, Зарайский район, д. Мендюкино ул. Молодежная</t>
  </si>
  <si>
    <t xml:space="preserve">  Московская область, Зарайский район,  д.Аргуново
</t>
  </si>
  <si>
    <t xml:space="preserve">  Московская область, Зарайский район, д. Баребино</t>
  </si>
  <si>
    <t xml:space="preserve">  Московская область, Зарайский район, д. Великое Поле</t>
  </si>
  <si>
    <t xml:space="preserve">  Московская область, Зарайский район,   д. Гремячево </t>
  </si>
  <si>
    <t xml:space="preserve">    Московская область, Зарайский район, д. Дубакино</t>
  </si>
  <si>
    <t xml:space="preserve">   Московская область, Зарайский район,  д. Маркино</t>
  </si>
  <si>
    <t xml:space="preserve">   Московская область, Зарайский район,  д. Машоново</t>
  </si>
  <si>
    <t xml:space="preserve">    Московская область, Зарайский район, д. Мендюкино (пос. Новый)</t>
  </si>
  <si>
    <t xml:space="preserve">    Московская область, Зарайский район, д. Овечкино</t>
  </si>
  <si>
    <t xml:space="preserve">   Московская область, Зарайский район, д. Потлово</t>
  </si>
  <si>
    <t xml:space="preserve">    Московская область, Зарайский район, д. Пронюхлово</t>
  </si>
  <si>
    <t xml:space="preserve">  Московская область, Зарайский район,  с. Протекино</t>
  </si>
  <si>
    <t xml:space="preserve">    Московская область, Зарайский район, д. Радушино</t>
  </si>
  <si>
    <t xml:space="preserve">   Московская область, Зарайский район, д. Ратькино</t>
  </si>
  <si>
    <t xml:space="preserve">   Московская область, Зарайский район, д. Секирино</t>
  </si>
  <si>
    <t xml:space="preserve">  Московская область, Зарайский район,   д. Солопово</t>
  </si>
  <si>
    <t xml:space="preserve">     Московская область, Зарайский район, с. Спас-Дощатый</t>
  </si>
  <si>
    <t xml:space="preserve">    Московская область, Зарайский район,  д. Титово</t>
  </si>
  <si>
    <t xml:space="preserve">   Московская область, Зарайский район,  д. Трасна</t>
  </si>
  <si>
    <t xml:space="preserve">    Московская область, Зарайский район, пос. центральной усадьбы совхоза «40 лет Октября»</t>
  </si>
  <si>
    <t xml:space="preserve">  Московская область, Зарайский район,    д. Чернево</t>
  </si>
  <si>
    <t xml:space="preserve">    Московская область, Зарайский район, д. Шарапово</t>
  </si>
  <si>
    <t>Автомобильная дорога грунтовая</t>
  </si>
  <si>
    <t>Московская область, Зарайский район,  д. Аргуново</t>
  </si>
  <si>
    <t xml:space="preserve"> Московская область, Зарайский район, д. Баребино</t>
  </si>
  <si>
    <t>Московская область, Зарайский район,  д. Гремячево</t>
  </si>
  <si>
    <t xml:space="preserve">  Московская область, Зарайский район, д. Дубакино</t>
  </si>
  <si>
    <t xml:space="preserve"> Московская область, Зарайский район,  д. Маркино</t>
  </si>
  <si>
    <t>Московская область, Зарайский район,  д. Потлово</t>
  </si>
  <si>
    <t>Московская область, Зарайский район,  д. Ратькино</t>
  </si>
  <si>
    <t xml:space="preserve">  Московская область, Зарайский район, д. Трасна</t>
  </si>
  <si>
    <t xml:space="preserve"> Автомобильная дорога общего пользования  с усовершенствованным,д. Журавна от д.70 до 68</t>
  </si>
  <si>
    <t>Автомобильная дорога общего пользования  с усовершенствованным,с. Чулки-Соколово  ул. Зеленая</t>
  </si>
  <si>
    <t>Автомобильная дорога общего пользования  с усовершенствованным, с. Чулки-Соколово ул. Совхозная</t>
  </si>
  <si>
    <t>Автомобильная дорога общего пользования  с усовершенствованным, д. Журавна дорога к кладбищу</t>
  </si>
  <si>
    <t xml:space="preserve"> Автомобильная дорога общего пользования  с усовершенствованным, с. Чулки-Соколово ул. Центральная</t>
  </si>
  <si>
    <t xml:space="preserve"> Автомобильная дорога общего пользования  с усовершенствованным, с. Чулки-Соколово ул. Профсоюзная</t>
  </si>
  <si>
    <t>Автомобильная дорога общего пользования  с усовершенствованным, с. Чулки-Соколово ул. Садовая Слобода</t>
  </si>
  <si>
    <t>Автомобильная дорога общего пользования  с усовершенствованным,  с. Чулки-Соколово ул. Набережная</t>
  </si>
  <si>
    <t xml:space="preserve"> Автомобильная дорога общего пользования  с усовершенствованным, с. Чулки-Соколово   ул. Юбилейная</t>
  </si>
  <si>
    <t>Автомобильная дорога общего пользования  с усовершенствованным,  с. Чулки-Соколово  Микрорайон д.1-4</t>
  </si>
  <si>
    <t xml:space="preserve"> Автомобильная дорога общего пользования  с усовершенствованным, д. Журавна от д.82 до д.86</t>
  </si>
  <si>
    <t xml:space="preserve"> Автомобильная дорога общего пользования  с усовершенствованным, д. Журавна от д.57 до д.35</t>
  </si>
  <si>
    <t>Автомобильная дорога общего пользования  с усовершенствованным, д. Алферьево от памятника до стадиона</t>
  </si>
  <si>
    <t xml:space="preserve"> Автомобильная дорога общего пользования  с усовершенствованным, с. Чулки-Соколово ул. Центральная к администрации</t>
  </si>
  <si>
    <t xml:space="preserve"> Автомобильная дорога общего пользования  с усовершенствованным, д. Журавна от д. 76 до д.2</t>
  </si>
  <si>
    <t>Автомобильная дорога общего пользования  с усовершенствованным, д. Журавна на очистные сооружения</t>
  </si>
  <si>
    <t xml:space="preserve"> Автомобильная дорога общего пользования  с усовершенствованным, д. Иванчиково от а/д до д. 17</t>
  </si>
  <si>
    <t xml:space="preserve"> Автомобильная дорога общего пользования  с усовершенствованным, д. Верхнее-Маслово</t>
  </si>
  <si>
    <t>Автомобильная дорога общего пользования  с усовершенствованным, д. Хлопово от д.26 до д.18</t>
  </si>
  <si>
    <t xml:space="preserve"> Автомобильная дорога общего пользования  с усовершенствованным, Автомобильная дорога общего пользования  с усовершенствованным, д. Хлопово от д.37 до д.43</t>
  </si>
  <si>
    <t>Автомобильная дорога общего пользования  с усовершенствованным, с. Чулки-Соколово, ул. Новый Поселок</t>
  </si>
  <si>
    <t>Автомобильная дорога общего пользования  с усовершенствованным,  д. Струпна по населенному пункту</t>
  </si>
  <si>
    <t xml:space="preserve"> Московская область, Зарайский район, д. Журавна от д.70 до 68</t>
  </si>
  <si>
    <t>Московская область, Зарайский район, с. Чулки-Соколово  ул. Зеленая</t>
  </si>
  <si>
    <t>Московская область, Зарайский район, д. Журавна дорога к кладбищу</t>
  </si>
  <si>
    <t>Московская область, Зарайский район, с. Чулки-Соколово ул. Совхозная</t>
  </si>
  <si>
    <t xml:space="preserve"> Московская область, Зарайский район, с. Чулки-Соколово ул. Центральная</t>
  </si>
  <si>
    <t xml:space="preserve"> Московская область, Зарайский район, с. Чулки-Соколово ул. Профсоюзная</t>
  </si>
  <si>
    <t>Московская область, Зарайский район, с. Чулки-Соколово ул. Садовая Слобода</t>
  </si>
  <si>
    <t>Московская область, Зарайский район,  с. Чулки-Соколово ул. Набережная</t>
  </si>
  <si>
    <t xml:space="preserve"> Московская область, Зарайский район, с. Чулки-Соколово   ул. Юбилейная</t>
  </si>
  <si>
    <t>Московская область, Зарайский район,  с. Чулки-Соколово  Микрорайон д.1-4</t>
  </si>
  <si>
    <t xml:space="preserve"> Московская область, Зарайский район, д. Журавна от д.82 до д.86</t>
  </si>
  <si>
    <t xml:space="preserve"> Московская область, Зарайский район, д. Журавна от д.57 до д.35</t>
  </si>
  <si>
    <t>Московская область, Зарайский район, д. Алферьево от памятника до стадиона</t>
  </si>
  <si>
    <t xml:space="preserve"> Московская область, Зарайский район, с. Чулки-Соколово ул. Центральная к администрации</t>
  </si>
  <si>
    <t xml:space="preserve"> Московская область, Зарайский район, д. Журавна от д. 76 до д.2</t>
  </si>
  <si>
    <t>Московская область, Зарайский район, д. Журавна на очистные сооружения</t>
  </si>
  <si>
    <t xml:space="preserve"> Московская область, Зарайский район, д. Иванчиково от а/д до д. 17</t>
  </si>
  <si>
    <t xml:space="preserve"> Московская область, Зарайский район, д. Верхнее-Маслово</t>
  </si>
  <si>
    <t>Московская область, Зарайский район, д. Хлопово от д.26 до д.18</t>
  </si>
  <si>
    <t xml:space="preserve"> Московская область, Зарайский район, д. Хлопово от д.37 до д.43</t>
  </si>
  <si>
    <t>Московская область, Зарайский район, с. Чулки-Соколово, ул. Новый Поселок</t>
  </si>
  <si>
    <t xml:space="preserve"> Московская область, Зарайский район, д. Струпна</t>
  </si>
  <si>
    <t xml:space="preserve"> Московская область, Зарайский район, д. Иванчиково, от д. №1 до дома №10</t>
  </si>
  <si>
    <t>Московская область, Зарайский район, д. Новая Деревня, по населенному пункту</t>
  </si>
  <si>
    <t xml:space="preserve"> Московская область, Зарайский район, д. Зайцево, по населенному пункту</t>
  </si>
  <si>
    <t xml:space="preserve"> Московская область, Зарайский район, д. Новая Деревня, до населенного пункта</t>
  </si>
  <si>
    <t xml:space="preserve"> Московская область, Зарайский район, д. Зайцево, до населенного пункта</t>
  </si>
  <si>
    <t>Автомобильна дорога общего пользования с грунтовым покрытием, д. Журавна от д.81 до 83</t>
  </si>
  <si>
    <t>Автомобильна дорога общего пользования с грунтовым покрытием, с. Чулки-Соколово ул. Зеленая</t>
  </si>
  <si>
    <t>Автомобильна дорога общего пользования с грунтовым покрытием, с. Чулки-Соколово ул. Шоссейная</t>
  </si>
  <si>
    <t>Автомобильна дорога общего пользования с грунтовым покрытием, с. Чулки-Соколово ул. Центральная</t>
  </si>
  <si>
    <t>Автомобильна дорога общего пользования с грунтовым покрытием,  д. Алферьево от стадиона до общежития</t>
  </si>
  <si>
    <t>Автомобильна дорога общего пользования с грунтовым покрытием, д. Журавна по населенному пункту</t>
  </si>
  <si>
    <t>Автомобильна дорога общего пользования с грунтовым покрытием, д. Верхнее-Маслово по населенному пункту</t>
  </si>
  <si>
    <t>Автомобильна дорога общего пользования с грунтовым покрытием,  д. Иванчиково по населенному пункту</t>
  </si>
  <si>
    <t>Автомобильна дорога общего пользования с грунтовым покрытием, с. Жемово по населенному пункту</t>
  </si>
  <si>
    <t xml:space="preserve"> Автомобильна дорога общего пользования с грунтовым покрытием, д. Трегубово по населенному пункту</t>
  </si>
  <si>
    <t xml:space="preserve"> Автомобильна дорога общего пользования с грунтовым покрытием, д. Истоминка по населенному пункту</t>
  </si>
  <si>
    <t xml:space="preserve"> Автомобильна дорога общего пользования с грунтовым покрытием, д. Хлопово по населенному пункту</t>
  </si>
  <si>
    <t xml:space="preserve"> Автомобильна дорога общего пользования с грунтовым покрытием, д. Назарьево по населенному пункту</t>
  </si>
  <si>
    <t xml:space="preserve"> Автомобильна дорога общего пользования с грунтовым покрытием, д. Дятлово-1 по населенному пункту</t>
  </si>
  <si>
    <t>Автомобильна дорога общего пользования с грунтовым покрытием,  д. Якшино по населенному пункту</t>
  </si>
  <si>
    <t xml:space="preserve"> Автомобильна дорога общего пользования с грунтовым покрытием, д. Дятлово-2 </t>
  </si>
  <si>
    <t>Автомобильна дорога общего пользования с грунтовым покрытием,  д. Озерки по населенному пункту</t>
  </si>
  <si>
    <t xml:space="preserve"> Автомобильна дорога общего пользования с грунтовым покрытием, д. Черемошня по населенному пункту</t>
  </si>
  <si>
    <t>Автомобильна дорога общего пользования с грунтовым покрытием, д  Михалево по населенному пункту</t>
  </si>
  <si>
    <t>Автомобильна дорога общего пользования с грунтовым покрытием,  д.Косовая по населенному пункту</t>
  </si>
  <si>
    <t>Автомобильна дорога общего пользования с грунтовым покрытием,  д.Татины по населенному пункту</t>
  </si>
  <si>
    <t>Автомобильна дорога общего пользования с грунтовым покрытием, д. Пески по населенному пункту</t>
  </si>
  <si>
    <t xml:space="preserve"> Автомобильна дорога общего пользования с грунтовым покрытием, д. Никольское по населенному пункту</t>
  </si>
  <si>
    <t>Автомобильна дорога общего пользования с грунтовым покрытием, д. Болотня по населенному пункту</t>
  </si>
  <si>
    <t xml:space="preserve"> Автомобильна дорога общего пользования с грунтовым покрытием, д. Бровкино по населенному пункту</t>
  </si>
  <si>
    <t xml:space="preserve">  Автомобильна дорога общего пользования с грунтовым покрытием, д. Иваньшево по населенному пункту</t>
  </si>
  <si>
    <t>Автомобильна дорога общего пользования с грунтовым покрытием, д. Комово по населенному пункту</t>
  </si>
  <si>
    <t xml:space="preserve"> Автомобильна дорога общего пользования с грунтовым покрытием, д. Федоровка по населенному пункту</t>
  </si>
  <si>
    <t xml:space="preserve"> Московская область, Зарайский район, д. Алферьево от дома №2 до дома №4</t>
  </si>
  <si>
    <t xml:space="preserve"> Московская область, Зарайский район, д. Якшино, по населенному пункту</t>
  </si>
  <si>
    <t xml:space="preserve"> Московская область, Зарайский район, д. Якшино, до населенного пункта</t>
  </si>
  <si>
    <t xml:space="preserve"> Московская область, Зарайский район, д. Журавна от д.81 до 83</t>
  </si>
  <si>
    <t>Московская область, Зарайский район, с. Чулки-Соколово ул. Зеленая</t>
  </si>
  <si>
    <t>Московская область, Зарайский район, с. Чулки-Соколово ул. Шоссейная</t>
  </si>
  <si>
    <t>Московская область, Зарайский район, с. Чулки-Соколово ул. Центральная</t>
  </si>
  <si>
    <t xml:space="preserve"> Московская область, Зарайский район, д. Алферьево от стадиона до общежития</t>
  </si>
  <si>
    <t>Московская область, Зарайский район, д. Журавна по населенному пункту</t>
  </si>
  <si>
    <t>Московская область, Зарайский район, д. Верхнее-Маслово по населенному пункту</t>
  </si>
  <si>
    <t xml:space="preserve"> Московская область, Зарайский район, д. Иванчиково по населенному пункту</t>
  </si>
  <si>
    <t>Московская область, Зарайский район, с. Жемово по населенному пункту</t>
  </si>
  <si>
    <t xml:space="preserve"> Московская область, Зарайский район, д. Трегубово по населенному пункту</t>
  </si>
  <si>
    <t xml:space="preserve"> Московская область, Зарайский район, д. Истоминка по населенному пункту</t>
  </si>
  <si>
    <t>Московская область, Зарайский район,  д. Хлопово по населенному пункту</t>
  </si>
  <si>
    <t xml:space="preserve"> Московская область, Зарайский район, д. Назарьево по населенному пункту</t>
  </si>
  <si>
    <t xml:space="preserve"> Московская область, Зарайский район, д. Дятлово-1 по населенному пункту</t>
  </si>
  <si>
    <t>Московская область, Зарайский район, д. Якшино по населенному пункту</t>
  </si>
  <si>
    <t xml:space="preserve"> Московская область, Зарайский район, д. Дятлово-2 </t>
  </si>
  <si>
    <t>Московская область, Зарайский район,  д. Озерки по населенному пункту</t>
  </si>
  <si>
    <t xml:space="preserve"> Московская область, Зарайский район, д. Черемошня по населенному пункту</t>
  </si>
  <si>
    <t>Московская область, Зарайский район, д  Михалево по населенному пункту</t>
  </si>
  <si>
    <t xml:space="preserve"> Московская область, Зарайский район, д.Косовая по населенному пункту</t>
  </si>
  <si>
    <t xml:space="preserve"> Московская область, Зарайский район, д.Татины по населенному пункту</t>
  </si>
  <si>
    <t>Московская область, Зарайский район, д. Пески по населенному пункту</t>
  </si>
  <si>
    <t xml:space="preserve"> Московская область, Зарайский район, д. Никольское по населенному пункту</t>
  </si>
  <si>
    <t>Московская область, Зарайский район, д. Болотня по населенному пункту</t>
  </si>
  <si>
    <t xml:space="preserve"> Московская область, Зарайский район, д. Бровкино по населенному пункту</t>
  </si>
  <si>
    <t xml:space="preserve">  Московская область, Зарайский район, д. Иваньшево по населенному пункту</t>
  </si>
  <si>
    <t>Московская область, Зарайский район, д. Комово по населенному пункту</t>
  </si>
  <si>
    <t>Московская область, Зарайский район,  д. Федоровка по населенному пункту</t>
  </si>
  <si>
    <t xml:space="preserve"> Московская область, Зарайский район д. Новая деревня</t>
  </si>
  <si>
    <t xml:space="preserve"> Московская область, Зарайский район д. Дятлово-2</t>
  </si>
  <si>
    <t>Московская область, Зарайский район  д. Черемошня</t>
  </si>
  <si>
    <t>Московская область, Зарайский район  д. Михалево</t>
  </si>
  <si>
    <t>Московская область, Зарайский район д.Косовая</t>
  </si>
  <si>
    <t>Московская область, Зарайский район  д. Татины</t>
  </si>
  <si>
    <t xml:space="preserve"> Московская область, Зарайский район д. Болотня</t>
  </si>
  <si>
    <t>Московская область, Зарайский район  д. Бровкино</t>
  </si>
  <si>
    <t xml:space="preserve"> Московская область, Зарайский район д. Иваньшево</t>
  </si>
  <si>
    <t xml:space="preserve"> Московская область, Зарайский район д. Бровкино</t>
  </si>
  <si>
    <t>Московская область, Зарайский район  д. Иваньшево</t>
  </si>
  <si>
    <t>Московская область, Зарайский район  д. Федоровка</t>
  </si>
  <si>
    <t>Московская область, Зарайский район  д. Комово</t>
  </si>
  <si>
    <t xml:space="preserve">  Московская область, Зарайский район д. Жемово</t>
  </si>
  <si>
    <t>Московская область, Зарайский район д. Трегубово</t>
  </si>
  <si>
    <t xml:space="preserve"> г. Зарайск  "Зарайск -Богатищево" - ул. Заречная</t>
  </si>
  <si>
    <t>г. Зарайск  1-й Пролетарский переулок</t>
  </si>
  <si>
    <t xml:space="preserve"> г. Зарайск  2-й Шоссейный переулок</t>
  </si>
  <si>
    <t xml:space="preserve"> г. Зарайск  Краснопрудный переулок</t>
  </si>
  <si>
    <t xml:space="preserve"> г. Зарайск  ул. 1-я линия</t>
  </si>
  <si>
    <t xml:space="preserve"> г. Зарайск  ул. Колхозная</t>
  </si>
  <si>
    <t xml:space="preserve"> г. Зарайск 1-й Московский переулок</t>
  </si>
  <si>
    <t xml:space="preserve"> г. Зарайск 1-й Шоссейный переулок</t>
  </si>
  <si>
    <t xml:space="preserve"> г. Зарайск 2-й Московский переулок</t>
  </si>
  <si>
    <t xml:space="preserve"> г. Зарайск 2мкр., межквартальный проезд</t>
  </si>
  <si>
    <t xml:space="preserve"> г. Зарайск Кремлевский переулок</t>
  </si>
  <si>
    <t xml:space="preserve"> г. Зарайск квартал Южный</t>
  </si>
  <si>
    <t xml:space="preserve"> г. Зарайск переулок Садовый</t>
  </si>
  <si>
    <t xml:space="preserve"> г. Зарайск площадь Фабричная</t>
  </si>
  <si>
    <t xml:space="preserve"> г. Зарайск подъезд к жилому массиву ул. Московская</t>
  </si>
  <si>
    <t xml:space="preserve"> г. Зарайск пос. Текстильщиков</t>
  </si>
  <si>
    <t xml:space="preserve"> г. Зарайск ул. 1-я Набережная</t>
  </si>
  <si>
    <t xml:space="preserve"> г. Зарайск ул. 2-ая Стрелецкая</t>
  </si>
  <si>
    <t xml:space="preserve"> г. Зарайск ул. 2-я линия</t>
  </si>
  <si>
    <t xml:space="preserve"> г. Зарайск ул. 4-я линия</t>
  </si>
  <si>
    <t xml:space="preserve"> г. Зарайск ул. 5-я линия</t>
  </si>
  <si>
    <t xml:space="preserve"> г. Зарайск ул. 6-я линия</t>
  </si>
  <si>
    <t xml:space="preserve"> г. Зарайск ул. 7-я линия</t>
  </si>
  <si>
    <t xml:space="preserve"> г. Зарайск ул. Академика Виноградова</t>
  </si>
  <si>
    <t xml:space="preserve"> г. Зарайск ул. Большая Садовая</t>
  </si>
  <si>
    <t xml:space="preserve"> г. Зарайск ул. Весенняя</t>
  </si>
  <si>
    <t xml:space="preserve"> г. Зарайск ул. Власова</t>
  </si>
  <si>
    <t xml:space="preserve"> г. Зарайск ул. Возрождения</t>
  </si>
  <si>
    <t xml:space="preserve"> г. Зарайск ул. Голубкиной</t>
  </si>
  <si>
    <t xml:space="preserve"> г. Зарайск ул. Дзержинского</t>
  </si>
  <si>
    <t xml:space="preserve"> г. Зарайск ул. Достоевского</t>
  </si>
  <si>
    <t xml:space="preserve"> г. Зарайск ул. Каменева (уч-к 2)</t>
  </si>
  <si>
    <t xml:space="preserve"> г. Зарайск ул. Карла Маркса</t>
  </si>
  <si>
    <t xml:space="preserve"> г. Зарайск ул. Коммунаров</t>
  </si>
  <si>
    <t xml:space="preserve"> г. Зарайск ул. Комсомольская</t>
  </si>
  <si>
    <t xml:space="preserve"> г. Зарайск ул. Красная Заря</t>
  </si>
  <si>
    <t xml:space="preserve"> г. Зарайск ул. Красноармейская</t>
  </si>
  <si>
    <t xml:space="preserve"> г. Зарайск ул. Кремлевский спуск</t>
  </si>
  <si>
    <t xml:space="preserve"> г. Зарайск ул. Крупской</t>
  </si>
  <si>
    <t xml:space="preserve"> г. Зарайск ул. Кузнецкий спуск</t>
  </si>
  <si>
    <t xml:space="preserve"> г. Зарайск ул. Лагерная</t>
  </si>
  <si>
    <t xml:space="preserve"> г. Зарайск ул. Ленинская</t>
  </si>
  <si>
    <t xml:space="preserve"> г. Зарайск ул. Малая Садовая</t>
  </si>
  <si>
    <t xml:space="preserve"> г. Зарайск ул. Маяковского</t>
  </si>
  <si>
    <t xml:space="preserve"> г. Зарайск ул. Мерецкова</t>
  </si>
  <si>
    <t xml:space="preserve"> г. Зарайск ул. Металлистов</t>
  </si>
  <si>
    <t xml:space="preserve"> г. Зарайск ул. Молодежная</t>
  </si>
  <si>
    <t xml:space="preserve"> г. Зарайск ул. Музейная</t>
  </si>
  <si>
    <t xml:space="preserve"> г. Зарайск ул. Низовая</t>
  </si>
  <si>
    <t>г. Зарайск ул. Новая</t>
  </si>
  <si>
    <t>г. Зарайск ул. Новая Стройка</t>
  </si>
  <si>
    <t xml:space="preserve"> г. Зарайск ул. Новопушкарская</t>
  </si>
  <si>
    <t>г. Зарайск ул. Огарева</t>
  </si>
  <si>
    <t xml:space="preserve"> г. Зарайск ул. Пожарского</t>
  </si>
  <si>
    <t xml:space="preserve"> г. Зарайск ул. Полевая</t>
  </si>
  <si>
    <t xml:space="preserve"> г. Зарайск ул. Правобережная</t>
  </si>
  <si>
    <t xml:space="preserve"> г. Зарайск ул. Привокзальная</t>
  </si>
  <si>
    <t xml:space="preserve"> г. Зарайск ул. Пролетарская</t>
  </si>
  <si>
    <t>г. Зарайск ул. Пушкарская</t>
  </si>
  <si>
    <t xml:space="preserve"> г. Зарайск ул. Рабочая Слободка</t>
  </si>
  <si>
    <t xml:space="preserve"> г. Зарайск ул. Разина</t>
  </si>
  <si>
    <t>г. Зарайск ул. Рязанская</t>
  </si>
  <si>
    <t xml:space="preserve"> г. Зарайск ул. Свободы</t>
  </si>
  <si>
    <t xml:space="preserve"> г. Зарайск ул. Спартака</t>
  </si>
  <si>
    <t xml:space="preserve"> г. Зарайск ул. Фестивальная</t>
  </si>
  <si>
    <t xml:space="preserve"> г. Зарайск ул. Школьная</t>
  </si>
  <si>
    <t xml:space="preserve"> г. Зарайск ул. подъезд к ЗСМ</t>
  </si>
  <si>
    <t xml:space="preserve"> г. Зарайск ул. № 3</t>
  </si>
  <si>
    <t>г. Зарайск ул. № 4</t>
  </si>
  <si>
    <t xml:space="preserve"> г. Зарайск ул. № 7</t>
  </si>
  <si>
    <t xml:space="preserve"> г. Зарайск ул.Летняя</t>
  </si>
  <si>
    <t xml:space="preserve"> г. Зарайск ул.Фабричная</t>
  </si>
  <si>
    <t xml:space="preserve"> г.Зарайск ул. 1-я Стрелецкая</t>
  </si>
  <si>
    <t xml:space="preserve"> г.Зарайск ул. Гуляева</t>
  </si>
  <si>
    <t xml:space="preserve"> г.Зарайск ул. Советская</t>
  </si>
  <si>
    <t xml:space="preserve"> г.Зарайск, проезд к автостанции</t>
  </si>
  <si>
    <t>г. Зарайск, ул. 2-я Набережная</t>
  </si>
  <si>
    <t xml:space="preserve">  г. Зарайск ул.Колхозная-ул.Свободы проезд</t>
  </si>
  <si>
    <t xml:space="preserve"> г. Зарайск  подъездная дорога к пос. Автобаза проезд</t>
  </si>
  <si>
    <t xml:space="preserve"> г. Зарайск  подъездная дорога к пос. ЗСМ проезд</t>
  </si>
  <si>
    <t xml:space="preserve"> г. Зарайск Лужков переулок</t>
  </si>
  <si>
    <t xml:space="preserve"> г. Зарайск Пролетарский переулок</t>
  </si>
  <si>
    <t xml:space="preserve"> г. Зарайск переулок Урицкого</t>
  </si>
  <si>
    <t xml:space="preserve"> г. Зарайск подъездная дорога к ПМК-6 проезд</t>
  </si>
  <si>
    <t xml:space="preserve"> г. Зарайск подъездная дорога площадь Фабричная проезд</t>
  </si>
  <si>
    <t xml:space="preserve"> г. Зарайск ул. Дм.Донского</t>
  </si>
  <si>
    <t xml:space="preserve"> г. Зарайск ул. Летняя</t>
  </si>
  <si>
    <t xml:space="preserve"> г. Зарайск ул. Новая Стройка</t>
  </si>
  <si>
    <t xml:space="preserve"> г. Зарайск ул. Ново-Пушкарская</t>
  </si>
  <si>
    <t xml:space="preserve"> г. Зарайск ул. Речка Журавлинка</t>
  </si>
  <si>
    <t xml:space="preserve"> г. Зарайск ул. Речная</t>
  </si>
  <si>
    <t xml:space="preserve"> г. Зарайск ул. Парковая</t>
  </si>
  <si>
    <t xml:space="preserve"> г. Зарайск ул. Лесная</t>
  </si>
  <si>
    <t xml:space="preserve"> г. Зарайск ул. Сосновая</t>
  </si>
  <si>
    <t xml:space="preserve"> г. Зарайск 1-й Правобережный проезд</t>
  </si>
  <si>
    <t xml:space="preserve"> г. Зарайск 2-й Правобережный проезд</t>
  </si>
  <si>
    <t>вблизи д. Зименки-1</t>
  </si>
  <si>
    <t>вблизи д. Дубакино</t>
  </si>
  <si>
    <t>д. Нижнее Вельяминово</t>
  </si>
  <si>
    <t>д. Дубакино</t>
  </si>
  <si>
    <t>Группа содержания 3</t>
  </si>
  <si>
    <t>в т.ч. 3 гр а/б</t>
  </si>
  <si>
    <t>в т.ч. 3 гр перех</t>
  </si>
  <si>
    <t>в т.ч. 3 гр грунт</t>
  </si>
  <si>
    <t>Группа содержания 1Н (а/б)</t>
  </si>
  <si>
    <t>Группа содержания 2Н  (а/б)</t>
  </si>
  <si>
    <t>Группа содержания 3Н (а/б)</t>
  </si>
  <si>
    <t>Автомобильная дорога общего пользования  с усовершенствованным покрытием д. Ерново от д. №85 до дома №9</t>
  </si>
  <si>
    <t>Автомобильная дорога до Останкинского кладбища</t>
  </si>
  <si>
    <t>вблизи д. Широбоково</t>
  </si>
  <si>
    <t>46Н-02619</t>
  </si>
  <si>
    <t>46Н-02623</t>
  </si>
  <si>
    <t>ВСЕГО ДОРОГ по ГО ЗАРАЙСК</t>
  </si>
  <si>
    <t xml:space="preserve"> Автомобильная дорога общего пользования  с усовершенствованным, с. Чулки-Соколово, ул. Молодежная</t>
  </si>
  <si>
    <t xml:space="preserve"> Московская область, Зарайский район, с. Чулки-Соколово, ул. Молодежная</t>
  </si>
  <si>
    <t>г. Зарайск 2-ой Пролетарский пер.</t>
  </si>
  <si>
    <t>г. Зарайск  2-ой Московский пер.</t>
  </si>
  <si>
    <t>с. Чулки-Соколово ул. Зеленая</t>
  </si>
  <si>
    <t>Автомобильная дорога общего пользования</t>
  </si>
  <si>
    <t>д. Беспятово д.105-д.97</t>
  </si>
  <si>
    <t>Автомобильная дорога общего пользования д. Мендюкино</t>
  </si>
  <si>
    <t>д. Мендюкино ул. Сельхозтехника к д.№2</t>
  </si>
  <si>
    <t>г. Зарайск 2-ой Стрелецкий проезд</t>
  </si>
  <si>
    <t>д. Беспятово к д. № 161</t>
  </si>
  <si>
    <t>д. Беспятово д.44-53</t>
  </si>
  <si>
    <t>д. Беспятово д. 44-216</t>
  </si>
  <si>
    <t xml:space="preserve">Автомобильная дорога общего пользования  </t>
  </si>
  <si>
    <t xml:space="preserve"> Московская область, Зарайский район, с. Жемово, по населенному пункту</t>
  </si>
  <si>
    <t xml:space="preserve"> Московская область, Зарайский район  д. Озерки до населенного пункта</t>
  </si>
  <si>
    <t>д. Прудки</t>
  </si>
  <si>
    <t xml:space="preserve"> Автомобильна дорога общего пользования</t>
  </si>
  <si>
    <t xml:space="preserve"> д. Назарьево по населенному пункту</t>
  </si>
  <si>
    <t>Автомобильные дороги  с переходным типом покрытия</t>
  </si>
  <si>
    <t>г. Зарайск ул. Музейная проезд к лодочной станции</t>
  </si>
  <si>
    <t>Итого: по а/д с переходным покрытием</t>
  </si>
  <si>
    <t xml:space="preserve"> Автомобильная дорога общего пользования</t>
  </si>
  <si>
    <t>д. Широбоково</t>
  </si>
  <si>
    <t>Сеть автомобильных дорог городского округа Зарайск  Московской области на 01.10.2019г.</t>
  </si>
  <si>
    <t>д. Беспятово дд.219-224</t>
  </si>
  <si>
    <t>д. Воронино от д.29 до д.40</t>
  </si>
  <si>
    <t>г. Зарайск ул. 1-ая Стрелецкая к д.№86,№86А</t>
  </si>
  <si>
    <t>д. Нижнее Вельяминово до н.п.</t>
  </si>
  <si>
    <t xml:space="preserve"> Московская область, го Зарайск, д. Чернево</t>
  </si>
  <si>
    <t xml:space="preserve">  Московская область, го Зарайск.с. Протекино д. № 52-61</t>
  </si>
  <si>
    <t xml:space="preserve"> Московская область, го Зарайск. ц/у с-за «40 лет Октября» ул. Пролетарская д. № 23-42</t>
  </si>
  <si>
    <t xml:space="preserve"> Московская область, го Зарайск, ц/у с-за «40 лет Октября» ул. Пролетарская д. № 23-47</t>
  </si>
  <si>
    <t xml:space="preserve"> Московская область, го Зарайск, ц/у с-за «40 лет Октября» ул. Пролетарская д. № 1-22</t>
  </si>
  <si>
    <t xml:space="preserve"> Московская область, го Зарайск, ц/у с-за «40 лет Октября» ул. Пролетарская д. № 39-41</t>
  </si>
  <si>
    <t xml:space="preserve"> Московская область, го Зарайск, ц/у с-за «40 лет Октября» </t>
  </si>
  <si>
    <t xml:space="preserve">  Московская область, го Зарайск, д. Чернево ул. Лесная</t>
  </si>
  <si>
    <t xml:space="preserve"> Московская область, го Зарайск, д. Чернево ул. Луговая</t>
  </si>
  <si>
    <t xml:space="preserve"> Московская область, го Зарайск, д. Титово д. №16-35</t>
  </si>
  <si>
    <t xml:space="preserve"> Московская область, го Зарайск, ц/у с-за «40 лет  Октября» ул. Садовая</t>
  </si>
  <si>
    <t xml:space="preserve"> Московская область, го Зарайскц/у с-за «40 лет Октября» ул. Советская</t>
  </si>
  <si>
    <t xml:space="preserve"> Московская область, го Зарайск, ц/у с-за «40 лет Октября» проезд</t>
  </si>
  <si>
    <t xml:space="preserve"> Московская область, го Зарайск д. Титово</t>
  </si>
  <si>
    <t xml:space="preserve">  Московская область, го Зарайскц/у с-за «40 лет Октября» ул. Первомайская</t>
  </si>
  <si>
    <t xml:space="preserve">  Московская область, го Зарайск, ц/у с-за «40 лет Октября» ул. Пролетарская д. 22-2</t>
  </si>
  <si>
    <t xml:space="preserve"> Московская область, го Зарайскц/у совхоза «40 лет Октября». ул. Заречная от дома №1 дома №9 </t>
  </si>
  <si>
    <t xml:space="preserve"> Московская область, го Зарайскц/у совхоза «40 лет Октября». ул. Первомайская от дома. №15 до  ул. Садовая д. №11</t>
  </si>
  <si>
    <t xml:space="preserve"> Московская область, го Зарайск, ц/у совхоза «40 лет Октября». Ул. Садовая от д. №6 до до д. №14</t>
  </si>
  <si>
    <t xml:space="preserve">  Московская область, го Зарайск, д. Титово, от д. №45 до д. №58</t>
  </si>
  <si>
    <t xml:space="preserve">  Московская область, го Зарайск, д. Баребино</t>
  </si>
  <si>
    <t xml:space="preserve">  Московская область, го Зарайск, д. Великое Поле</t>
  </si>
  <si>
    <t xml:space="preserve">  Московская область, го Зарайск,   д. Гремячево </t>
  </si>
  <si>
    <t xml:space="preserve">    Московская область, го Зарайск, д. Дубакино</t>
  </si>
  <si>
    <t xml:space="preserve">   Московская область, го Зарайск,  д. Маркино</t>
  </si>
  <si>
    <t xml:space="preserve">   Московская область, го Зарайск,  д. Машоново</t>
  </si>
  <si>
    <t xml:space="preserve">    Московская область, го Зарайск, д. Мендюкино (пос. Новый)</t>
  </si>
  <si>
    <t xml:space="preserve">    Московская область, го Зарайск, д. Овечкино</t>
  </si>
  <si>
    <t xml:space="preserve">   Московская область, го Зарайск, д. Потлово</t>
  </si>
  <si>
    <t xml:space="preserve">    Московская область, го Зарайск, д. Пронюхлово</t>
  </si>
  <si>
    <t xml:space="preserve">  Московская область, го Зарайск,  с. Протекино</t>
  </si>
  <si>
    <t xml:space="preserve">    Московская область, го Зарайск, д. Радушино</t>
  </si>
  <si>
    <t xml:space="preserve">   Московская область, го Зарайск, д. Ратькино</t>
  </si>
  <si>
    <t xml:space="preserve">   Московская область, го Зарайск, д. Секирино</t>
  </si>
  <si>
    <t xml:space="preserve">  Московская область, го Зарайск,   д. Солопово</t>
  </si>
  <si>
    <t xml:space="preserve">     Московская область, го Зарайск, с. Спас-Дощатый</t>
  </si>
  <si>
    <t xml:space="preserve">    Московская область, го Зарайск,  д. Титово</t>
  </si>
  <si>
    <t xml:space="preserve">   Московская область, го Зарайск,  д. Трасна</t>
  </si>
  <si>
    <t xml:space="preserve">    Московская область, го Зарайск, пос. центральной усадьбы совхоза «40 лет Октября»</t>
  </si>
  <si>
    <t xml:space="preserve">  Московская область, го Зарайск,    д. Чернево</t>
  </si>
  <si>
    <t xml:space="preserve">    Московская область, го Зарайск, д. Шарапово</t>
  </si>
  <si>
    <t xml:space="preserve"> Московская область, го Зарайск, д. Баребино</t>
  </si>
  <si>
    <t>Московская область, го Зарайск,  д. Гремячево</t>
  </si>
  <si>
    <t xml:space="preserve">  Московская область, го Зарайск, д. Дубакино</t>
  </si>
  <si>
    <t xml:space="preserve"> Московская область, го Зарайск,  д. Маркино</t>
  </si>
  <si>
    <t>Московская область, го Зарайск,  д. Потлово</t>
  </si>
  <si>
    <t>Московская область, го Зарайск,  д. Ратькино</t>
  </si>
  <si>
    <t xml:space="preserve">  Московская область, го Зарайск, д. Трасна</t>
  </si>
  <si>
    <t xml:space="preserve"> Московская область, го Зарайск, д. Журавна от д.70 до 68</t>
  </si>
  <si>
    <t>Московская область, го Зарайск, с. Чулки-Соколово  ул. Зеленая</t>
  </si>
  <si>
    <t xml:space="preserve"> Московская область, го Зарайск, с. Чулки-Соколово, ул. Молодежная</t>
  </si>
  <si>
    <t>Московская область, го Зарайск, с. Чулки-Соколово ул. Совхозная</t>
  </si>
  <si>
    <t xml:space="preserve"> Московская область, го Зарайск, с. Чулки-Соколово ул. Центральная</t>
  </si>
  <si>
    <t xml:space="preserve"> Московская область, го Зарайск, с. Чулки-Соколово ул. Профсоюзная</t>
  </si>
  <si>
    <t>Московская область, го Зарайск, с. Чулки-Соколово ул. Садовая Слобода</t>
  </si>
  <si>
    <t>Московская область, го Зарайск,  с. Чулки-Соколово ул. Набережная</t>
  </si>
  <si>
    <t xml:space="preserve"> Московская область, го Зарайск, с. Чулки-Соколово   ул. Юбилейная</t>
  </si>
  <si>
    <t>Московская область, го Зарайск,  с. Чулки-Соколово  Микрорайон д.1-4</t>
  </si>
  <si>
    <t xml:space="preserve"> Московская область, го Зарайск, д. Журавна от д.82 до д.86</t>
  </si>
  <si>
    <t xml:space="preserve"> Московская область, го Зарайск, д. Журавна от д.57 до д.35</t>
  </si>
  <si>
    <t>Московская область, го Зарайск, д. Алферьево от памятника до стадиона</t>
  </si>
  <si>
    <t xml:space="preserve"> Московская область, го Зарайск, с. Чулки-Соколово ул. Центральная к администрации</t>
  </si>
  <si>
    <t>Московская область, го Зарайск, д. Журавна на очистные сооружения</t>
  </si>
  <si>
    <t xml:space="preserve"> Московская область, го Зарайск, д. Иванчиково от а/д до д. 17</t>
  </si>
  <si>
    <t xml:space="preserve"> Московская область, го Зарайск, д. Верхнее-Маслово</t>
  </si>
  <si>
    <t>Московская область, го Зарайск, д. Хлопово от д.26 до д.18</t>
  </si>
  <si>
    <t xml:space="preserve"> Московская область, го Зарайск, д. Хлопово от д.37 до д.43</t>
  </si>
  <si>
    <t>Московская область, го Зарайск, с. Чулки-Соколово, ул. Новый Поселок</t>
  </si>
  <si>
    <t xml:space="preserve"> Московская область, го Зарайск, д. Струпна</t>
  </si>
  <si>
    <t xml:space="preserve"> Московская область, го Зарайск, д. Иванчиково, от д. №1 до дома №10</t>
  </si>
  <si>
    <t>Московская область, го Зарайск, д. Новая Деревня, по населенному пункту</t>
  </si>
  <si>
    <t xml:space="preserve"> Московская область, го Зарайск, д. Зайцево, по населенному пункту</t>
  </si>
  <si>
    <t xml:space="preserve"> Московская область, го Зарайск, д. Новая Деревня, до населенного пункта</t>
  </si>
  <si>
    <t xml:space="preserve"> Московская область, го Зарайск, д. Зайцево, до населенного пункта</t>
  </si>
  <si>
    <t>Московская область, го Зарайск, с. Чулки-Соколово ул. Зеленая</t>
  </si>
  <si>
    <t xml:space="preserve"> Московская область, го Зарайск, д. Алферьево от дома №2 до дома №4</t>
  </si>
  <si>
    <t xml:space="preserve"> Московская область, го Зарайск, с. Жемово, по населенному пункту</t>
  </si>
  <si>
    <t xml:space="preserve"> Московская область, го Зарайск, д. Журавна от д.81 до 83</t>
  </si>
  <si>
    <t>Московская область, го Зарайск, с. Чулки-Соколово ул. Шоссейная</t>
  </si>
  <si>
    <t>Московская область, го Зарайск, с. Чулки-Соколово ул. Центральная</t>
  </si>
  <si>
    <t>Московская область, го Зарайск, д. Журавна по населенному пункту</t>
  </si>
  <si>
    <t xml:space="preserve"> Московская область, го Зарайск, д. Иванчиково по населенному пункту</t>
  </si>
  <si>
    <t>Московская область, го Зарайск, с. Жемово по населенному пункту</t>
  </si>
  <si>
    <t xml:space="preserve"> Московская область, го Зарайск, д. Трегубово по населенному пункту</t>
  </si>
  <si>
    <t xml:space="preserve"> Московская область, го Зарайск, д. Истоминка по населенному пункту</t>
  </si>
  <si>
    <t>Московская область, го Зарайск,  д. Хлопово по населенному пункту</t>
  </si>
  <si>
    <t xml:space="preserve"> Московская область, го Зарайск, д. Дятлово-1 по населенному пункту</t>
  </si>
  <si>
    <t>Московская область, го Зарайск, д. Якшино по населенному пункту</t>
  </si>
  <si>
    <t xml:space="preserve"> Московская область, го Зарайск, д. Дятлово-2 </t>
  </si>
  <si>
    <t>Московская область, го Зарайск,  д. Озерки по населенному пункту</t>
  </si>
  <si>
    <t xml:space="preserve"> Московская область, го Зарайск, д.Татины по населенному пункту</t>
  </si>
  <si>
    <t>Московская область, го Зарайск, д. Пески по населенному пункту</t>
  </si>
  <si>
    <t xml:space="preserve"> Московская область, го Зарайск, д. Никольское по населенному пункту</t>
  </si>
  <si>
    <t>Московская область, го Зарайск, д. Болотня по населенному пункту</t>
  </si>
  <si>
    <t xml:space="preserve"> Московская область, го Зарайск, д. Бровкино по населенному пункту</t>
  </si>
  <si>
    <t xml:space="preserve">  Московская область, го Зарайск, д. Иваньшево по населенному пункту</t>
  </si>
  <si>
    <t>Московская область, го Зарайск,  д. Федоровка по населенному пункту</t>
  </si>
  <si>
    <t xml:space="preserve"> Московская область, го Зарайск д. Новая деревня</t>
  </si>
  <si>
    <t xml:space="preserve"> Московская область, го Зарайск д. Дятлово-2</t>
  </si>
  <si>
    <t>Московская область, го Зарайск  д. Черемошня</t>
  </si>
  <si>
    <t>Московская область, го Зарайск д.Косовая</t>
  </si>
  <si>
    <t>Московская область, го Зарайск  д. Татины</t>
  </si>
  <si>
    <t xml:space="preserve"> Московская область, го Зарайск д. Болотня</t>
  </si>
  <si>
    <t>Московская область, го Зарайск  д. Бровкино</t>
  </si>
  <si>
    <t xml:space="preserve"> Московская область, го Зарайск д. Бровкино</t>
  </si>
  <si>
    <t>Московская область, го Зарайск  д. Федоровка</t>
  </si>
  <si>
    <t>Московская область, го Зарайск  д. Комово</t>
  </si>
  <si>
    <t xml:space="preserve">  Московская область, го Зарайск д. Жемово</t>
  </si>
  <si>
    <t>Московская область, го Зарайск д. Трегубово</t>
  </si>
  <si>
    <t xml:space="preserve">   Московская область, го Зарайск, д. Чернево от ул. Луговая до ВЗУ</t>
  </si>
  <si>
    <t xml:space="preserve">   Московская область, го Зарайск, с. Протекино</t>
  </si>
  <si>
    <t xml:space="preserve">  Московская область, го Зарайск, д. Пронюхлово</t>
  </si>
  <si>
    <t xml:space="preserve">  Московская область, го Зарайск,  д. Солопово</t>
  </si>
  <si>
    <t xml:space="preserve">  Московская область, го Зарайск,  д.Аргуново
</t>
  </si>
  <si>
    <t>Автомобильная дорога к д. Федоровка</t>
  </si>
  <si>
    <t>Автомобильная дорога д. Филипповичи</t>
  </si>
  <si>
    <t>Автомобильная дорога к д. Нижнее Вельяминово</t>
  </si>
  <si>
    <t>Автомобильная дорога к д.Нижнее Плуталово</t>
  </si>
  <si>
    <t xml:space="preserve">Автомобильная дорога к д.Рассохты </t>
  </si>
  <si>
    <t>Автомобильная дорога  д. Алферьево от стадиона до общежития</t>
  </si>
  <si>
    <t>Автомобильная дорога  д.Малое Еськино</t>
  </si>
  <si>
    <t>Автомобильная дорога  п.Масловский</t>
  </si>
  <si>
    <t>Автомобильная дорога  д.Апонитищи</t>
  </si>
  <si>
    <t xml:space="preserve">Автомобильная дорога  д. Журавна по населенному пункту           </t>
  </si>
  <si>
    <t>Автомобильная дорога  д. Татины</t>
  </si>
  <si>
    <t xml:space="preserve">Автомобильная дорога
д. Никольское
</t>
  </si>
  <si>
    <t>Автомобильная дорога  д.Косовая</t>
  </si>
  <si>
    <t xml:space="preserve">Автомобильная дорога  
д. Трегубово
</t>
  </si>
  <si>
    <t xml:space="preserve">Автомобильная дорога  д. Бровкино
</t>
  </si>
  <si>
    <t xml:space="preserve">Автомобильная дорога  д.Карманово
</t>
  </si>
  <si>
    <t xml:space="preserve">Автомобильная дорога 
 с.Макеево ул. Прудная
</t>
  </si>
  <si>
    <t xml:space="preserve">Автомобильная дорога 
 д.Березники до н.п
</t>
  </si>
  <si>
    <t xml:space="preserve">Автомобильная дорога 
 д.Березники по н.п.
</t>
  </si>
  <si>
    <t>Автомобильная дорога  п. Центральной усадьбы совхоза "40 лет Октября ул. Дачная</t>
  </si>
  <si>
    <t>Автомобильная дорога  д. Гремячево</t>
  </si>
  <si>
    <t>Автомобильная дорога  д. Комово</t>
  </si>
  <si>
    <t>Автомобильная дорога  д. Филлиповичи</t>
  </si>
  <si>
    <t>Автомобильная дорога  д. Рябцево</t>
  </si>
  <si>
    <t>Автомобильная дорога  д. Клепальники</t>
  </si>
  <si>
    <t>Автомобильная дорога д. Требовое</t>
  </si>
  <si>
    <t>Автомобильная дорога  д. Кудиново</t>
  </si>
  <si>
    <t>Автомобильная дорога д. Злыхино</t>
  </si>
  <si>
    <t>Автомобильная дорога  д. Ивашково</t>
  </si>
  <si>
    <t>Автомобильная дорога  д.Ситьково</t>
  </si>
  <si>
    <t>Автомобильная дорога  д. Дубакино</t>
  </si>
  <si>
    <t>Автомобильная дорога  д. Сохино</t>
  </si>
  <si>
    <t>Автомобильная дорога  д.Ильицино</t>
  </si>
  <si>
    <t>Автомобильная дорога  д.Летуново ул. Гагаринская от дома № 24 до пруда</t>
  </si>
  <si>
    <t>Автомобильная дорога  д.Ильицино (от основной дороги до церкви)</t>
  </si>
  <si>
    <t xml:space="preserve">Автомобильная дорога  д.Воронино </t>
  </si>
  <si>
    <t>Автомобильная дорога  д.Козловка</t>
  </si>
  <si>
    <t>Автомобильная дорога  д.Широбоково</t>
  </si>
  <si>
    <t>Автомобильная дорога  д.Б- Белыничи ул.Полянка</t>
  </si>
  <si>
    <t>Автомобильная дорога  д. Б-Белыничи ул. Курлычка</t>
  </si>
  <si>
    <t>Автомобильная дорога  д.Верхнее Плуталово</t>
  </si>
  <si>
    <t>Автомобильная дорога  д.Ерново</t>
  </si>
  <si>
    <t>Автомобильная дорога  д.Косовая по н.п.</t>
  </si>
  <si>
    <t>Автомобильная дорога  д. Аргуново</t>
  </si>
  <si>
    <t>Автомобильная дорога д. Мендюкино ул. Молодежная</t>
  </si>
  <si>
    <t>Автомобильная дорога д. Беспятово  дд №163-167</t>
  </si>
  <si>
    <t>д. Беспятово  дд №163-167</t>
  </si>
  <si>
    <t>Автомобильная дорога общего пользования д. Новоселки</t>
  </si>
  <si>
    <t>д. Новоселки</t>
  </si>
  <si>
    <t>Автомобильная дорога к д. Филипповичи</t>
  </si>
  <si>
    <t>д. Филипповичи</t>
  </si>
  <si>
    <t xml:space="preserve"> ТО  Гололобовский</t>
  </si>
  <si>
    <t>Идентификационный номер</t>
  </si>
  <si>
    <t>46-216 ОП МГ-1169</t>
  </si>
  <si>
    <t>46-216 ОП МГ-1774</t>
  </si>
  <si>
    <t>46-216 ОП МГ-1775</t>
  </si>
  <si>
    <t>46-216 ОП МГ-1170</t>
  </si>
  <si>
    <t>46-216 ОП МГ-1172</t>
  </si>
  <si>
    <t>46-216 ОП МГ-1173</t>
  </si>
  <si>
    <t>46-216 ОП МГ-1762</t>
  </si>
  <si>
    <t>46-216 ОП МГ-1763</t>
  </si>
  <si>
    <t>46-216 ОП МГ-1764</t>
  </si>
  <si>
    <t>46-216 ОП МГ-1765</t>
  </si>
  <si>
    <t>46-216 ОП МГ-1766</t>
  </si>
  <si>
    <t>46-216 ОП МГ-1767</t>
  </si>
  <si>
    <t>46-216 ОП МГ-1769</t>
  </si>
  <si>
    <t>46-216 ОП МГ-3172</t>
  </si>
  <si>
    <t>46-216 ОП МГ-3200</t>
  </si>
  <si>
    <t>46-216 ОП МГ-3217</t>
  </si>
  <si>
    <t>46-216 ОП МГ-3314</t>
  </si>
  <si>
    <t>46-216 ОП МГ-3315</t>
  </si>
  <si>
    <t>46-216 ОП МГ-3316</t>
  </si>
  <si>
    <t>46-216 ОП МГ-3318</t>
  </si>
  <si>
    <t>46-216 ОП МГ-1770</t>
  </si>
  <si>
    <t>46-216 ОП МГ-1771</t>
  </si>
  <si>
    <t>46-216 ОП МГ-1772</t>
  </si>
  <si>
    <t>46-216 ОП МГ-1773</t>
  </si>
  <si>
    <t>46-216 ОП МГ-1537</t>
  </si>
  <si>
    <t>46-216 ОП МГ-3310</t>
  </si>
  <si>
    <t>46-216 ОП МГ-3284</t>
  </si>
  <si>
    <t>46-216 ОП МГ-3556</t>
  </si>
  <si>
    <t>46-216 ОП МГ-3555</t>
  </si>
  <si>
    <t>46-216 ОП МГ-3552</t>
  </si>
  <si>
    <t>46-216 ОП МГ-3285</t>
  </si>
  <si>
    <t>46-216 ОП МГ-1174</t>
  </si>
  <si>
    <t>46-216 ОП МГ-3553</t>
  </si>
  <si>
    <t>46-216 ОП МГ-1176</t>
  </si>
  <si>
    <t>46-216 ОП МГ-1177</t>
  </si>
  <si>
    <t>46-216 ОП МГ-1178</t>
  </si>
  <si>
    <t>46-216 ОП МГ-1179</t>
  </si>
  <si>
    <t>46-216 ОП МГ-1180</t>
  </si>
  <si>
    <t>46-216 ОП МГ-1181</t>
  </si>
  <si>
    <t>46-216 ОП МГ-1182</t>
  </si>
  <si>
    <t>46-216 ОП МГ-1183</t>
  </si>
  <si>
    <t>46-216 ОП МГ-1184</t>
  </si>
  <si>
    <t>46-216 ОП МГ-1185</t>
  </si>
  <si>
    <t>46-216 ОП МГ-1186</t>
  </si>
  <si>
    <t>46-216 ОП МГ-3554</t>
  </si>
  <si>
    <t>46-216 ОП МГ-1188</t>
  </si>
  <si>
    <t>46-216 ОП МГ-1189</t>
  </si>
  <si>
    <t>46-216 ОП МГ-1190</t>
  </si>
  <si>
    <t>46-216 ОП МГ-1191</t>
  </si>
  <si>
    <t>46-216 ОП МГ-1192</t>
  </si>
  <si>
    <t>46-216 ОП МГ-1193</t>
  </si>
  <si>
    <t>46-216 ОП МГ-1194</t>
  </si>
  <si>
    <t>46-216 ОП МГ-1195</t>
  </si>
  <si>
    <t>46-216 ОП МГ-1196</t>
  </si>
  <si>
    <t>46-216 ОП МГ-1197</t>
  </si>
  <si>
    <t>46-216 ОП МГ-1198</t>
  </si>
  <si>
    <t>46-216 ОП МГ-1199</t>
  </si>
  <si>
    <t>46-216 ОП МГ-1200</t>
  </si>
  <si>
    <t>46-216 ОП МГ-1201</t>
  </si>
  <si>
    <t>46-216 ОП МГ-1202</t>
  </si>
  <si>
    <t>46-216 ОП МГ-1203</t>
  </si>
  <si>
    <t>46-216 ОП МГ-1204</t>
  </si>
  <si>
    <t>46-216 ОП МГ-1205</t>
  </si>
  <si>
    <t>46-216 ОП МГ-1206</t>
  </si>
  <si>
    <t>46-216 ОП МГ-1207</t>
  </si>
  <si>
    <t>46-216 ОП МГ-1208</t>
  </si>
  <si>
    <t>46-216 ОП МГ-1209</t>
  </si>
  <si>
    <t>46-216 ОП МГ-1210</t>
  </si>
  <si>
    <t>46-216 ОП МГ-1211</t>
  </si>
  <si>
    <t>46-216 ОП МГ-1212</t>
  </si>
  <si>
    <t>46-216 ОП МГ-1213</t>
  </si>
  <si>
    <t>46-216 ОП МГ-1214</t>
  </si>
  <si>
    <t>46-216 ОП МГ-1215</t>
  </si>
  <si>
    <t>46-216 ОП МГ-1216</t>
  </si>
  <si>
    <t>46-216 ОП МГ-1217</t>
  </si>
  <si>
    <t>46-216 ОП МГ-1218</t>
  </si>
  <si>
    <t>46-216 ОП МГ-1219</t>
  </si>
  <si>
    <t>46-216 ОП МГ-1220</t>
  </si>
  <si>
    <t>46-216 ОП МГ-1221</t>
  </si>
  <si>
    <t>46-216 ОП МГ-1222</t>
  </si>
  <si>
    <t>46-216 ОП МГ-1223</t>
  </si>
  <si>
    <t>46-216 ОП МГ-1224</t>
  </si>
  <si>
    <t>46-216 ОП МГ-1225</t>
  </si>
  <si>
    <t>46-216 ОП МГ-1226</t>
  </si>
  <si>
    <t>46-216 ОП МГ-1227</t>
  </si>
  <si>
    <t>46-216 ОП МГ-3557</t>
  </si>
  <si>
    <t>46-216 ОП МГ-1230</t>
  </si>
  <si>
    <t>46-216 ОП МГ-3211</t>
  </si>
  <si>
    <t>46-216 ОП МГ-1294</t>
  </si>
  <si>
    <t>46-216 ОП МГ-1295</t>
  </si>
  <si>
    <t>46-216 ОП МГ-1296</t>
  </si>
  <si>
    <t>46-216 ОП МГ-1301</t>
  </si>
  <si>
    <t>46-216 ОП МГ-1239</t>
  </si>
  <si>
    <t>46-216 ОП МГ-1776</t>
  </si>
  <si>
    <t>46-216 ОП МГ-1777</t>
  </si>
  <si>
    <t>46-216 ОП МГ-1303</t>
  </si>
  <si>
    <t>46-216 ОП МГ-1304</t>
  </si>
  <si>
    <t>46-216 ОП МГ-1305</t>
  </si>
  <si>
    <t>46-216 ОП МГ-1306</t>
  </si>
  <si>
    <t>46-216 ОП МГ-1307</t>
  </si>
  <si>
    <t>46-216 ОП МГ-1308</t>
  </si>
  <si>
    <t>46-216 ОП МГ-1309</t>
  </si>
  <si>
    <t>46-216 ОП МГ-1310</t>
  </si>
  <si>
    <t>46-216 ОП МГ-1311</t>
  </si>
  <si>
    <t>46-216 ОП МГ-1312</t>
  </si>
  <si>
    <t>46-216 ОП МГ-1313</t>
  </si>
  <si>
    <t>46-216 ОП МГ-1314</t>
  </si>
  <si>
    <t>46-216 ОП МГ-1315</t>
  </si>
  <si>
    <t>46-216 ОП МГ-1316</t>
  </si>
  <si>
    <t>46-216 ОП МГ-1317</t>
  </si>
  <si>
    <t>46-216 ОП МГ-1318</t>
  </si>
  <si>
    <t>46-216 ОП МГ-1319</t>
  </si>
  <si>
    <t>46-216 ОП МГ-1320</t>
  </si>
  <si>
    <t>46-216 ОП МГ-1321</t>
  </si>
  <si>
    <t>46-216 ОП МГ-1322</t>
  </si>
  <si>
    <t>46-216 ОП МГ-1323</t>
  </si>
  <si>
    <t>46-216 ОП МГ-1299</t>
  </si>
  <si>
    <t>46-216 ОП МГ-1300</t>
  </si>
  <si>
    <t>46-216 ОП МГ-1297</t>
  </si>
  <si>
    <t>46-216 ОП МГ-1302</t>
  </si>
  <si>
    <t>46-216 ОП МГ-1298</t>
  </si>
  <si>
    <t>46-216 ОП МГ-1231</t>
  </si>
  <si>
    <t>46-216 ОП МГ-1232</t>
  </si>
  <si>
    <t>46-216 ОП МГ-1233</t>
  </si>
  <si>
    <t>46-216 ОП МГ-1234</t>
  </si>
  <si>
    <t>46-216 ОП МГ-1235</t>
  </si>
  <si>
    <t>46-216 ОП МГ-1236</t>
  </si>
  <si>
    <t>46-216 ОП МГ-1237</t>
  </si>
  <si>
    <t>46-216 ОП МГ-1238</t>
  </si>
  <si>
    <t>46-216 ОП МГ-1240</t>
  </si>
  <si>
    <t>46-216 ОП МГ-1241</t>
  </si>
  <si>
    <t>46-216 ОП МГ-1242</t>
  </si>
  <si>
    <t>46-216 ОП МГ-1243</t>
  </si>
  <si>
    <t>46-216 ОП МГ-1244</t>
  </si>
  <si>
    <t>46-216 ОП МГ-1245</t>
  </si>
  <si>
    <t>46-216 ОП МГ-1246</t>
  </si>
  <si>
    <t>46-216 ОП МГ-1247</t>
  </si>
  <si>
    <t>46-216 ОП МГ-1248</t>
  </si>
  <si>
    <t>46-216 ОП МГ-1249</t>
  </si>
  <si>
    <t>46-216 ОП МГ-1250</t>
  </si>
  <si>
    <t>46-216 ОП МГ-1251</t>
  </si>
  <si>
    <t>46-216 ОП МГ-1252</t>
  </si>
  <si>
    <t>46-216 ОП МГ-1253</t>
  </si>
  <si>
    <t>46-216 ОП МГ-1254</t>
  </si>
  <si>
    <t>46-216 ОП МГ-1255</t>
  </si>
  <si>
    <t>46-216 ОП МГ-1257</t>
  </si>
  <si>
    <t>46-216 ОП МГ-1258</t>
  </si>
  <si>
    <t>46-216 ОП МГ-1259</t>
  </si>
  <si>
    <t>46-216 ОП МГ-1260</t>
  </si>
  <si>
    <t>46-216 ОП МГ-1261</t>
  </si>
  <si>
    <t>46-216 ОП МГ-1262</t>
  </si>
  <si>
    <t>46-216 ОП МГ-1263</t>
  </si>
  <si>
    <t>46-216 ОП МГ-1264</t>
  </si>
  <si>
    <t>46-216 ОП МГ-1265</t>
  </si>
  <si>
    <t>46-216 ОП МГ-1266</t>
  </si>
  <si>
    <t>46-216 ОП МГ-1267</t>
  </si>
  <si>
    <t>46-216 ОП МГ-1268</t>
  </si>
  <si>
    <t>46-216 ОП МГ-1269</t>
  </si>
  <si>
    <t>46-216 ОП МГ-1270</t>
  </si>
  <si>
    <t>46-216 ОП МГ-1271</t>
  </si>
  <si>
    <t>46-216 ОП МГ-1272</t>
  </si>
  <si>
    <t>46-216 ОП МГ-1273</t>
  </si>
  <si>
    <t>46-216 ОП МГ-1274</t>
  </si>
  <si>
    <t>46-216 ОП МГ-1275</t>
  </si>
  <si>
    <t>46-216 ОП МГ-1276</t>
  </si>
  <si>
    <t>46-216 ОП МГ-1277</t>
  </si>
  <si>
    <t>46-216 ОП МГ-1278</t>
  </si>
  <si>
    <t>46-216 ОП МГ-1279</t>
  </si>
  <si>
    <t>46-216 ОП МГ-1280</t>
  </si>
  <si>
    <t>46-216 ОП МГ-1281</t>
  </si>
  <si>
    <t>46-216 ОП МГ-1282</t>
  </si>
  <si>
    <t>46-216 ОП МГ-1283</t>
  </si>
  <si>
    <t>46-216 ОП МГ-1284</t>
  </si>
  <si>
    <t>46-216 ОП МГ-1285</t>
  </si>
  <si>
    <t>46-216 ОП МГ-1286</t>
  </si>
  <si>
    <t>46-216 ОП МГ-1287</t>
  </si>
  <si>
    <t>46-216 ОП МГ-1288</t>
  </si>
  <si>
    <t>46-216 ОП МГ-1289</t>
  </si>
  <si>
    <t>46-216 ОП МГ-1290</t>
  </si>
  <si>
    <t>46-216 ОП МГ-1291</t>
  </si>
  <si>
    <t>46-216 ОП МГ-1292</t>
  </si>
  <si>
    <t>46-216 ОП МГ-1293</t>
  </si>
  <si>
    <t>46-216 ОП МГ-1780</t>
  </si>
  <si>
    <t>46-216 ОП МГ-3175</t>
  </si>
  <si>
    <t>46-216 ОП МГ-1098</t>
  </si>
  <si>
    <t>46-216 ОП МГ-1099</t>
  </si>
  <si>
    <t>46-216 ОП МГ-1100</t>
  </si>
  <si>
    <t>46-216 ОП МГ-1101</t>
  </si>
  <si>
    <t>46-216 ОП МГ-1102</t>
  </si>
  <si>
    <t>46-216 ОП МГ-1103</t>
  </si>
  <si>
    <t>46-216 ОП МГ-1104</t>
  </si>
  <si>
    <t>46-216 ОП МГ-1105</t>
  </si>
  <si>
    <t>46-216 ОП МГ-1106</t>
  </si>
  <si>
    <t>46-216 ОП МГ-1107</t>
  </si>
  <si>
    <t>46-216 ОП МГ-1108</t>
  </si>
  <si>
    <t>46-216 ОП МГ-1109</t>
  </si>
  <si>
    <t>46-216 ОП МГ-1110</t>
  </si>
  <si>
    <t>46-216 ОП МГ-1111</t>
  </si>
  <si>
    <t>46-216 ОП МГ-1112</t>
  </si>
  <si>
    <t>46-216 ОП МГ-1115</t>
  </si>
  <si>
    <t>46-216 ОП МГ-1781</t>
  </si>
  <si>
    <t>46-216 ОП МГ-1782</t>
  </si>
  <si>
    <t>46-216 ОП МГ-3176</t>
  </si>
  <si>
    <t>46-216 ОП МГ-1113</t>
  </si>
  <si>
    <t>46-216 ОП МГ-1114</t>
  </si>
  <si>
    <t>46-216 ОП МГ-1784</t>
  </si>
  <si>
    <t>46-216 ОП МГ-1785</t>
  </si>
  <si>
    <t>46-216 ОП МГ-1083</t>
  </si>
  <si>
    <t>46-216 ОП МГ-1076</t>
  </si>
  <si>
    <t>46-216 ОП МГ-1077</t>
  </si>
  <si>
    <t>46-216 ОП МГ-1078</t>
  </si>
  <si>
    <t>46-216 ОП МГ-1079</t>
  </si>
  <si>
    <t>46-216 ОП МГ-1080</t>
  </si>
  <si>
    <t>46-216 ОП МГ-1081</t>
  </si>
  <si>
    <t>46-216 ОП МГ-1082</t>
  </si>
  <si>
    <t>46-216 ОП МГ-1084</t>
  </si>
  <si>
    <t>46-216 ОП МГ-1085</t>
  </si>
  <si>
    <t>46-216 ОП МГ-1086</t>
  </si>
  <si>
    <t>46-216 ОП МГ-1087</t>
  </si>
  <si>
    <t>46-216 ОП МГ-1088</t>
  </si>
  <si>
    <t>46-216 ОП МГ-1089</t>
  </si>
  <si>
    <t>46-216 ОП МГ-1090</t>
  </si>
  <si>
    <t>46-216 ОП МГ-1091</t>
  </si>
  <si>
    <t>46-216 ОП МГ-1092</t>
  </si>
  <si>
    <t>46-216 ОП МГ-1093</t>
  </si>
  <si>
    <t>46-216 ОП МГ-1094</t>
  </si>
  <si>
    <t>46-216 ОП МГ-1095</t>
  </si>
  <si>
    <t>46-216 ОП МГ-1096</t>
  </si>
  <si>
    <t>46-216 ОП МГ-1097</t>
  </si>
  <si>
    <t>46-216 ОП МГ-3178</t>
  </si>
  <si>
    <t>46-216 ОП МГ-3179</t>
  </si>
  <si>
    <t>46-216 ОП МГ-3218</t>
  </si>
  <si>
    <t>46-216 ОП МГ-4988</t>
  </si>
  <si>
    <t>46-216 ОП МГ-4989</t>
  </si>
  <si>
    <t>46-216 ОП МГ-4990</t>
  </si>
  <si>
    <t>46-216 ОП МГ-4991</t>
  </si>
  <si>
    <t>46-216 ОП МГ-4992</t>
  </si>
  <si>
    <t>46-216 ОП МГ-4993</t>
  </si>
  <si>
    <t>46-216 ОП МГ-4994</t>
  </si>
  <si>
    <t>46-216 ОП МГ-4995</t>
  </si>
  <si>
    <t>46-216 ОП МГ-1116</t>
  </si>
  <si>
    <t>46-216 ОП МГ-1117</t>
  </si>
  <si>
    <t>46-216 ОП МГ-1118</t>
  </si>
  <si>
    <t>46-216 ОП МГ-1119</t>
  </si>
  <si>
    <t>46-216 ОП МГ-1121</t>
  </si>
  <si>
    <t>46-216 ОП МГ-1120</t>
  </si>
  <si>
    <t>46-216 ОП МГ-1122</t>
  </si>
  <si>
    <t>46-216 ОП МГ-1123</t>
  </si>
  <si>
    <t>46-216 ОП МГ-1124</t>
  </si>
  <si>
    <t>46-216 ОП МГ-1125</t>
  </si>
  <si>
    <t>46-216 ОП МГ-1126</t>
  </si>
  <si>
    <t>46-216 ОП МГ-1127</t>
  </si>
  <si>
    <t>46-216 ОП МГ-1128</t>
  </si>
  <si>
    <t>46-216 ОП МГ-1129</t>
  </si>
  <si>
    <t>46-216 ОП МГ-1130</t>
  </si>
  <si>
    <t>46-216 ОП МГ-1132</t>
  </si>
  <si>
    <t>46-216 ОП МГ-1133</t>
  </si>
  <si>
    <t>46-216 ОП МГ-1134</t>
  </si>
  <si>
    <t>46-216 ОП МГ-1135</t>
  </si>
  <si>
    <t>46-216 ОП МГ-1136</t>
  </si>
  <si>
    <t>46-216 ОП МГ-1139</t>
  </si>
  <si>
    <t>46-216 ОП МГ-1147</t>
  </si>
  <si>
    <t>46-216 ОП МГ-1786</t>
  </si>
  <si>
    <t>46-216 ОП МГ-1155</t>
  </si>
  <si>
    <t>46-216 ОП МГ-1167</t>
  </si>
  <si>
    <t>46-216 ОП МГ-1787</t>
  </si>
  <si>
    <t>46-216 ОП МГ-4983</t>
  </si>
  <si>
    <t>46-216 ОП МГ-1138</t>
  </si>
  <si>
    <t>46-216 ОП МГ-1788</t>
  </si>
  <si>
    <t>46-216 ОП МГ-4970</t>
  </si>
  <si>
    <t>46-216 ОП МГ-1141</t>
  </si>
  <si>
    <t>46-216 ОП МГ-3317</t>
  </si>
  <si>
    <t>46-216 ОП МГ-4973</t>
  </si>
  <si>
    <t>46-216 ОП МГ-3319</t>
  </si>
  <si>
    <t>46-216 ОП МГ-1137</t>
  </si>
  <si>
    <t>46-216 ОП МГ-1140</t>
  </si>
  <si>
    <t>46-216 ОП МГ-1142</t>
  </si>
  <si>
    <t>46-216 ОП МГ-1143</t>
  </si>
  <si>
    <t>46-216 ОП МГ-1144</t>
  </si>
  <si>
    <t>46-216 ОП МГ-1145</t>
  </si>
  <si>
    <t>46-216 ОП МГ-1146</t>
  </si>
  <si>
    <t>46-216 ОП МГ-1148</t>
  </si>
  <si>
    <t>46-216 ОП МГ-1149</t>
  </si>
  <si>
    <t>46-216 ОП МГ-1150</t>
  </si>
  <si>
    <t>46-216 ОП МГ-1151</t>
  </si>
  <si>
    <t>46-216 ОП МГ-1152</t>
  </si>
  <si>
    <t>46-216 ОП МГ-1153</t>
  </si>
  <si>
    <t>46-216 ОП МГ-1154</t>
  </si>
  <si>
    <t>46-216 ОП МГ-1156</t>
  </si>
  <si>
    <t>46-216 ОП МГ-1157</t>
  </si>
  <si>
    <t>46-216 ОП МГ-1158</t>
  </si>
  <si>
    <t>46-216 ОП МГ-1159</t>
  </si>
  <si>
    <t>46-216 ОП МГ-1160</t>
  </si>
  <si>
    <t>46-216 ОП МГ-1161</t>
  </si>
  <si>
    <t>46-216 ОП МГ-1162</t>
  </si>
  <si>
    <t>46-216 ОП МГ-1163</t>
  </si>
  <si>
    <t>46-216 ОП МГ-1164</t>
  </si>
  <si>
    <t>46-216 ОП МГ-1165</t>
  </si>
  <si>
    <t>46-216 ОП МГ-1166</t>
  </si>
  <si>
    <t>46-216 ОП МГ-1397</t>
  </si>
  <si>
    <t>46-216 ОП МГ-1168</t>
  </si>
  <si>
    <t>46-216 ОП МГ-4971</t>
  </si>
  <si>
    <t>46-216 ОП МГ-4972</t>
  </si>
  <si>
    <t>46-216 ОП МГ-4974</t>
  </si>
  <si>
    <t>46-216 ОП МГ-4976</t>
  </si>
  <si>
    <t>46-216 ОП МГ-4977</t>
  </si>
  <si>
    <t>46-216 ОП МГ-4978</t>
  </si>
  <si>
    <t>46-216 ОП МГ-4979</t>
  </si>
  <si>
    <t>46-216 ОП МГ-4980</t>
  </si>
  <si>
    <t>46-216 ОП МГ-4981</t>
  </si>
  <si>
    <t>46-216 ОП МГ-4984</t>
  </si>
  <si>
    <t>46-216 ОП МГ-4985</t>
  </si>
  <si>
    <t>46-216 ОП МГ-4986</t>
  </si>
  <si>
    <t>46-216 ОП МГ-4987</t>
  </si>
  <si>
    <t>46-216 ОП МГ-3216</t>
  </si>
  <si>
    <t>46-216 ОП МГ-3061</t>
  </si>
  <si>
    <t>46-216 ОП МГ-3113</t>
  </si>
  <si>
    <t>46-216 ОП МГ-3098</t>
  </si>
  <si>
    <t>46-216 ОП МГ-3078</t>
  </si>
  <si>
    <t>46-216 ОП МГ-3141</t>
  </si>
  <si>
    <t>46-216 ОП МГ-3095</t>
  </si>
  <si>
    <t>46-216 ОП МГ-3074</t>
  </si>
  <si>
    <t>46-216 ОП МГ-3085</t>
  </si>
  <si>
    <t>46-216 ОП МГ-3072</t>
  </si>
  <si>
    <t>46-216 ОП МГ-3091</t>
  </si>
  <si>
    <t>46-216 ОП МГ-3065</t>
  </si>
  <si>
    <t>46-216 ОП МГ-3110</t>
  </si>
  <si>
    <t>46-216 ОП МГ-3084</t>
  </si>
  <si>
    <t>46-216 ОП МГ-3134</t>
  </si>
  <si>
    <t>46-216 ОП МГ-3122</t>
  </si>
  <si>
    <t>46-216 ОП МГ-3120</t>
  </si>
  <si>
    <t>46-216 ОП МГ-3092</t>
  </si>
  <si>
    <t>46-216 ОП МГ-3082</t>
  </si>
  <si>
    <t>46-216 ОП МГ-3103</t>
  </si>
  <si>
    <t>46-216 ОП МГ-3077</t>
  </si>
  <si>
    <t>46-216 ОП МГ-3081</t>
  </si>
  <si>
    <t>46-216 ОП МГ-3136</t>
  </si>
  <si>
    <t>46-216 ОП МГ-3088</t>
  </si>
  <si>
    <t>46-216 ОП МГ-3135</t>
  </si>
  <si>
    <t>46-216 ОП МГ-3116</t>
  </si>
  <si>
    <t>46-216 ОП МГ-3106</t>
  </si>
  <si>
    <t>46-216 ОП МГ-3104</t>
  </si>
  <si>
    <t>46-216 ОП МГ-3137</t>
  </si>
  <si>
    <t>46-216 ОП МГ-3069</t>
  </si>
  <si>
    <t>46-216 ОП МГ-3119</t>
  </si>
  <si>
    <t>46-216 ОП МГ-3080</t>
  </si>
  <si>
    <t>46-216 ОП МГ-3144</t>
  </si>
  <si>
    <t>46-216 ОП МГ-3112</t>
  </si>
  <si>
    <t>46-216 ОП МГ-3097</t>
  </si>
  <si>
    <t>46-216 ОП МГ-3143</t>
  </si>
  <si>
    <t>46-216 ОП МГ-3089</t>
  </si>
  <si>
    <t>46-216 ОП МГ-3071</t>
  </si>
  <si>
    <t>46-216 ОП МГ-3101</t>
  </si>
  <si>
    <t>46-216 ОП МГ-3100</t>
  </si>
  <si>
    <t>46-216 ОП МГ-3073</t>
  </si>
  <si>
    <t>46-216 ОП МГ-3070</t>
  </si>
  <si>
    <t>46-216 ОП МГ-3090</t>
  </si>
  <si>
    <t>46-216 ОП МГ-3109</t>
  </si>
  <si>
    <t>46-216 ОП МГ-3086</t>
  </si>
  <si>
    <t>46-216 ОП МГ-3126</t>
  </si>
  <si>
    <t>46-216 ОП МГ-3075</t>
  </si>
  <si>
    <t>46-216 ОП МГ-3128</t>
  </si>
  <si>
    <t>46-216 ОП МГ-3087</t>
  </si>
  <si>
    <t>46-216 ОП МГ-3142</t>
  </si>
  <si>
    <t>46-216 ОП МГ-3062</t>
  </si>
  <si>
    <t>46-216 ОП МГ-3138</t>
  </si>
  <si>
    <t>46-216 ОП МГ-3053</t>
  </si>
  <si>
    <t>46-216 ОП МГ-3117</t>
  </si>
  <si>
    <t>46-216 ОП МГ-3133</t>
  </si>
  <si>
    <t>46-216 ОП МГ-3093</t>
  </si>
  <si>
    <t>46-216 ОП МГ-3076</t>
  </si>
  <si>
    <t>46-216 ОП МГ-3118</t>
  </si>
  <si>
    <t>46-216 ОП МГ-3108</t>
  </si>
  <si>
    <t>46-216 ОП МГ-3123</t>
  </si>
  <si>
    <t>46-216 ОП МГ-3067</t>
  </si>
  <si>
    <t>46-216 ОП МГ-3105</t>
  </si>
  <si>
    <t>46-216 ОП МГ-3099</t>
  </si>
  <si>
    <t>46-216 ОП МГ-3068</t>
  </si>
  <si>
    <t>46-216 ОП МГ-3111</t>
  </si>
  <si>
    <t>46-216 ОП МГ-3096</t>
  </si>
  <si>
    <t>46-216 ОП МГ-3060</t>
  </si>
  <si>
    <t>46-216 ОП МГ-3057</t>
  </si>
  <si>
    <t>46-216 ОП МГ-3056</t>
  </si>
  <si>
    <t>46-216 ОП МГ-3079</t>
  </si>
  <si>
    <t>46-216 ОП МГ-3054</t>
  </si>
  <si>
    <t>46-216 ОП МГ-3127</t>
  </si>
  <si>
    <t>46-216 ОП МГ-3132</t>
  </si>
  <si>
    <t>46-216 ОП МГ-3125</t>
  </si>
  <si>
    <t>46-216 ОП МГ-3059</t>
  </si>
  <si>
    <t>46-216 ОП МГ-3121</t>
  </si>
  <si>
    <t>46-216 ОП МГ-3066</t>
  </si>
  <si>
    <t>46-216 ОП МГ-3107</t>
  </si>
  <si>
    <t>46-216 ОП МГ-3115</t>
  </si>
  <si>
    <t>46-216 ОП МГ-3140</t>
  </si>
  <si>
    <t>46-216 ОП МГ-3102</t>
  </si>
  <si>
    <t>46-216 ОП МГ-3063</t>
  </si>
  <si>
    <t>46-216 ОП МГ-3139</t>
  </si>
  <si>
    <t>46-216 ОП МГ-3114</t>
  </si>
  <si>
    <t>46-216 ОП МГ-3124</t>
  </si>
  <si>
    <t>46-216 ОП МГ-3131</t>
  </si>
  <si>
    <t>46-216 ОП МГ-3129</t>
  </si>
  <si>
    <t>46-216 ОП МГ-3145</t>
  </si>
  <si>
    <t>46-216 ОП МГ-3171</t>
  </si>
  <si>
    <t>46-216 ОП МГ-3173</t>
  </si>
  <si>
    <t>46-216 ОП МГ-3174</t>
  </si>
  <si>
    <t>46-216 ОП МГ-3177</t>
  </si>
  <si>
    <t>46-216 ОП МГ-3215</t>
  </si>
  <si>
    <t>46-216 ОП МГ-3214</t>
  </si>
  <si>
    <t>46-216 ОП МГ-3219</t>
  </si>
  <si>
    <t>46-216 ОП МГ-3283</t>
  </si>
  <si>
    <t>46-216 ОП МГ-3162</t>
  </si>
  <si>
    <t>46-216 ОП МГ-3164</t>
  </si>
  <si>
    <t>46-216 ОП МГ-3163</t>
  </si>
  <si>
    <t>46-216 ОП МГ-3165</t>
  </si>
  <si>
    <t>46-216 ОП МГ-3166</t>
  </si>
  <si>
    <t>46-216 ОП МГ-3167</t>
  </si>
  <si>
    <t>46-216 ОП МГ-3168</t>
  </si>
  <si>
    <t>46-216 ОП МГ-3169</t>
  </si>
  <si>
    <t>Автомобильная дорога к д. Черемошня и по деревне</t>
  </si>
  <si>
    <t xml:space="preserve"> Автомобильна дорога до д. Черемошня по населенному пункту</t>
  </si>
  <si>
    <t xml:space="preserve"> Московская область, го Зарайск, д. Черемошня </t>
  </si>
  <si>
    <t>Автомобильная дорога д. Широбоково</t>
  </si>
  <si>
    <t>Автомобильная дорога д. Алтухово</t>
  </si>
  <si>
    <t>Московская область, го. Зарайск, д. Алтухово</t>
  </si>
  <si>
    <t>Московская область, го Зарайск, д.Апонитищи</t>
  </si>
  <si>
    <t>Автомобильная дорога д. Староподастрамьево</t>
  </si>
  <si>
    <t>Московская область, го Зараск, д.Староподастрамьево</t>
  </si>
  <si>
    <t>Автомобильная дорога д. Пенкино</t>
  </si>
  <si>
    <t>Московская область, го Зарайск, д.Пенкино</t>
  </si>
  <si>
    <t xml:space="preserve">Автомобильная дорога д. Верхнее-Маслово </t>
  </si>
  <si>
    <t>Московская область, го Зарайск, д. Верхнее-Маслово</t>
  </si>
  <si>
    <t>Автомобильная дорога г. Зарайск ул. Правобережная</t>
  </si>
  <si>
    <t xml:space="preserve"> Московская область, г. Зарайск </t>
  </si>
  <si>
    <t>Автомобильная дорога г. Зарайск, ул. 2-я Стрелецкая</t>
  </si>
  <si>
    <t>Автомобильная дорога г. Зарайск, ул. №4</t>
  </si>
  <si>
    <t xml:space="preserve">Московская область, г. Зарайск </t>
  </si>
  <si>
    <t>Московская область, го Зарайск, д.Козловка</t>
  </si>
  <si>
    <t>Автомобильная дорога г. Зарайск пос. Текстильщиков</t>
  </si>
  <si>
    <t>Автомобильная дорога по д. Рассохты</t>
  </si>
  <si>
    <t xml:space="preserve"> д. Якшино, по населенному пункту</t>
  </si>
  <si>
    <t xml:space="preserve"> д. Якшино, до населенного пункта</t>
  </si>
  <si>
    <t xml:space="preserve">  д. Озерки до населенного пункта</t>
  </si>
  <si>
    <t>д. Назарьево по населенному пункту</t>
  </si>
  <si>
    <t>Автомобильная дорога к д.Верхнее Плуталово</t>
  </si>
  <si>
    <t xml:space="preserve"> д. Алферьево</t>
  </si>
  <si>
    <t xml:space="preserve">д. Березняки </t>
  </si>
  <si>
    <t xml:space="preserve">с.Макеево </t>
  </si>
  <si>
    <t xml:space="preserve">д.Березники </t>
  </si>
  <si>
    <t xml:space="preserve"> д. Комово </t>
  </si>
  <si>
    <t xml:space="preserve">д. Требовое </t>
  </si>
  <si>
    <t>д.Кудиново</t>
  </si>
  <si>
    <t xml:space="preserve">д. Ивашково </t>
  </si>
  <si>
    <t>д. Б-Белыничи ул. Курлычка</t>
  </si>
  <si>
    <t xml:space="preserve"> д.Косовая по н.п.</t>
  </si>
  <si>
    <t xml:space="preserve">д.Б- Белыничи </t>
  </si>
  <si>
    <t>Московская область, го Зарайск, д.Рассохты</t>
  </si>
  <si>
    <t>Автомобильная дорога в д. Солопово</t>
  </si>
  <si>
    <t>Московская область, го Зарйаск, д. Солопово</t>
  </si>
  <si>
    <t>Автомобильная дорога к д. Маркино и по деревне</t>
  </si>
  <si>
    <t>Московская область, го Зарйаск, д. Маркино</t>
  </si>
  <si>
    <t>Автомобильная дорога к д. Аргуново и по деревне</t>
  </si>
  <si>
    <t>Московская область, го Зарйаск, д. Аргуново</t>
  </si>
  <si>
    <t>Московская область, го Зарйаск, д. Мендюкино</t>
  </si>
  <si>
    <t>Автомобильная дорога к д. Потлово и по деревне</t>
  </si>
  <si>
    <t>Московская область, го Зарйаск. Д. Потлово</t>
  </si>
  <si>
    <t>Автомобильная дорога к д. Перепелкино и по деревне</t>
  </si>
  <si>
    <t>Московская область, го Зарайск, д. Перепелкино</t>
  </si>
  <si>
    <t xml:space="preserve">Автомобильная дорога до деревни  Дятлово 2 </t>
  </si>
  <si>
    <t>Московская область, го Зарайск д. Широбоково</t>
  </si>
  <si>
    <t>Автомобильная дорога в д. Жилконцы</t>
  </si>
  <si>
    <t>Автомобильная дорога до д. Замятино</t>
  </si>
  <si>
    <t>Автомобильная дорога до д. Верхнее Вельяминово</t>
  </si>
  <si>
    <t>Автомобильная дорога до д. Малое Еськино</t>
  </si>
  <si>
    <t>Автомобильная дорога до д. Слепцово</t>
  </si>
  <si>
    <t>Автомобильная дорога д. Прудки</t>
  </si>
  <si>
    <t>Московская область, го Зарайск, д. Замятино</t>
  </si>
  <si>
    <t>Московская область, го Зарайск, д.Верхнее Вельяминово</t>
  </si>
  <si>
    <t>Московская область, го Зарайск, д.Малое Еськино</t>
  </si>
  <si>
    <t>Московская область, го Зарайск, д.Слепцово</t>
  </si>
  <si>
    <t>Московская область, го Зарайск, д.Клин-Бельдин</t>
  </si>
  <si>
    <t>Московская область, го Зарайск, д.Прудки</t>
  </si>
  <si>
    <t>Московская область, го Зарайск, д.Борисово-Околицы</t>
  </si>
  <si>
    <t>Московская область, го Зарайск,д.Жилконцы</t>
  </si>
  <si>
    <t>Автомобильная дорога д. Жкравна (проезд к кладбищу)</t>
  </si>
  <si>
    <t>Московская область, го Зарайск, д. Журавна</t>
  </si>
  <si>
    <t>Автомобильная дорога д.Карино, ул.Сельская от дома № 24 до дома         № 39</t>
  </si>
  <si>
    <t>Московская область, го Зарайск, д. Карино</t>
  </si>
  <si>
    <t>Автомобильная дорога д.Карино ул.Сельская  до дома № 24А</t>
  </si>
  <si>
    <t>Автомобильная дорога д. Карино ул.Сельская от дома № 38   на ул. Советская до дома № 10а</t>
  </si>
  <si>
    <t>Автомобильная дорога д.Карино ул.Советская до дома № 1</t>
  </si>
  <si>
    <t>Автомобильная дорога д. Куково до  дома № 19</t>
  </si>
  <si>
    <t>Московская область, го Зарайск д. Куково</t>
  </si>
  <si>
    <t>Автомобильная дорога д.Куково от автобусной остановки до дома № 18</t>
  </si>
  <si>
    <t>Автомобильная дорога д.Саблино ул.Лесная</t>
  </si>
  <si>
    <t xml:space="preserve">Московская область, го Зарайск д.Саблино </t>
  </si>
  <si>
    <t>Автомобильная дорога д.Печерники ул.Хряева до домов № 65 - 66</t>
  </si>
  <si>
    <t xml:space="preserve">Московская область, го Зарайск, д.Печерники </t>
  </si>
  <si>
    <t>Автомобильная дорога д.Печерники ул.Хряева от дома № 34 до  дома     № 22</t>
  </si>
  <si>
    <t>Московская область, го Зарайск д.Печерники</t>
  </si>
  <si>
    <t>Автомобильная дорога д.Печерники ул.Хряева от ГРП  до дома № 24</t>
  </si>
  <si>
    <t>Автомобильная дорога д.Б.Белыничи ул.Центральная от дома № 26  до           дома № 35</t>
  </si>
  <si>
    <t xml:space="preserve">Московская область, го Зарайск, д.Б.Белыничи </t>
  </si>
  <si>
    <t>Автомобильная дорога д. Б- Белыничи ул. Бутырки от дома  № 18 до   дома  № 18А</t>
  </si>
  <si>
    <t xml:space="preserve">Московская область, го Зарайск, д. Б- Белыничи </t>
  </si>
  <si>
    <t xml:space="preserve">Автомобильная дорога д.Зименки -1 от дома №  62 до дома № 53 а </t>
  </si>
  <si>
    <t xml:space="preserve">Московская область, го Зарайск, д.Зименки </t>
  </si>
  <si>
    <t>Автомобильная дорога д. Болваньково от д. Рожново до деревни</t>
  </si>
  <si>
    <t xml:space="preserve">Московская область, го Зарайск, д. Болваньково </t>
  </si>
  <si>
    <t>Автомобильная дорога д.Болваньково</t>
  </si>
  <si>
    <t xml:space="preserve">Московская область, го Зарайск д.Болваньково </t>
  </si>
  <si>
    <t xml:space="preserve">Московская область, го Зарайск, д.Куково </t>
  </si>
  <si>
    <t>Автомобильная дорога д.Авдеево от дома № 22 (СДК) до дома № 16</t>
  </si>
  <si>
    <t xml:space="preserve">Московская область, го Зарайск д.Авдеево </t>
  </si>
  <si>
    <t xml:space="preserve">Автомобильная дорога п.Зарайский от дома № 31 до дома № 21 </t>
  </si>
  <si>
    <t xml:space="preserve">Московская область, го Зарайск, п.Зарайский </t>
  </si>
  <si>
    <t xml:space="preserve">Автомобильная дорога д.Летуново ул. Хива  </t>
  </si>
  <si>
    <t xml:space="preserve">Московская область, го Зарайскд.Летуново </t>
  </si>
  <si>
    <t>Автомобильная дорога до д. Карманово</t>
  </si>
  <si>
    <t xml:space="preserve">Московская область, го Зарайск, д. Карманово </t>
  </si>
  <si>
    <t>Автомобильная дорога г. Зарайск ул. Пушкарская</t>
  </si>
  <si>
    <t>Московская область, г. Зарайск ул. Пушкарская</t>
  </si>
  <si>
    <t>Московская область,  г. Зарайск ул. Фестивальная</t>
  </si>
  <si>
    <t>Автомобильная дорога  г. Зарайск ул. Пролетарская</t>
  </si>
  <si>
    <t xml:space="preserve"> Московская область, г. Зарайск ул. Пролетарская</t>
  </si>
  <si>
    <t>Автомобильная дорога,г. Зарайск ул. Красная Заря</t>
  </si>
  <si>
    <t>Московская область г. Зарайск ул. Красная Заря</t>
  </si>
  <si>
    <t>Автомобильная дорога г. Зарайск 1-й Правобережный проезд</t>
  </si>
  <si>
    <t>Московская область,  г. Зарайск 1-й Правобережный проезд</t>
  </si>
  <si>
    <t>Автомобильная дорога г. Зарайск 2-й Правобережный проезд</t>
  </si>
  <si>
    <t xml:space="preserve"> Московская область г. Зарайск 2-й Правобережный проезд</t>
  </si>
  <si>
    <t>Автомобильная дорога г. Зарайск ул. Новая Стройка</t>
  </si>
  <si>
    <t>Московская область г. Зарайск ул. Новая Стройка</t>
  </si>
  <si>
    <t>Автомобильная дорога г. Зарайск 2-й Московский переулок</t>
  </si>
  <si>
    <t xml:space="preserve"> Московская область г. Зарайск 2-й Московский переулок</t>
  </si>
  <si>
    <t>Автомобильная дорога г. Зарайск ул. Лесная</t>
  </si>
  <si>
    <t>Московская область  г. Зарайск ул. Лесная</t>
  </si>
  <si>
    <t>Автомобильная дорога  до д. Никольское, Болотня, Иваньшево</t>
  </si>
  <si>
    <t xml:space="preserve">Автомобильна дорога к д.  Михалево </t>
  </si>
  <si>
    <t>46-216 ОП МГ-1783</t>
  </si>
  <si>
    <t>46-216 ОП МГ-3649</t>
  </si>
  <si>
    <t>46-216 ОП МГ-3650</t>
  </si>
  <si>
    <t>46-216 ОП МГ-3651</t>
  </si>
  <si>
    <t>46-216 ОП МГ-3130</t>
  </si>
  <si>
    <t>46-216 ОП МГ-46Н-02619</t>
  </si>
  <si>
    <t>46-216 ОП МГ-3170</t>
  </si>
  <si>
    <t>Грунтовая автомобильная дорога общего пользования</t>
  </si>
  <si>
    <t xml:space="preserve"> Автомобильная дорога д. Мишино</t>
  </si>
  <si>
    <t xml:space="preserve"> Автомобильная дорога д. Верхнее Вельяминово</t>
  </si>
  <si>
    <t xml:space="preserve"> Автомобильная дорога д. Астрамьево</t>
  </si>
  <si>
    <t xml:space="preserve"> Автомобильная дорога д. Клин Бельдин</t>
  </si>
  <si>
    <t>Грунтовая дорога</t>
  </si>
  <si>
    <t>Автомобильная  дорога к д. Клепальники</t>
  </si>
  <si>
    <t>Автомобильная  дорога к д. Большое Еськино</t>
  </si>
  <si>
    <t>до нп (грунт)</t>
  </si>
  <si>
    <t xml:space="preserve">Московская область, го Зарайск, д  Михалево </t>
  </si>
  <si>
    <t xml:space="preserve"> Московская область, го Зарайск от Серебряно-Прудского шоссе до д. Иваньшево</t>
  </si>
  <si>
    <t xml:space="preserve">Московская область, го Зарайск, д.Карманово </t>
  </si>
  <si>
    <t>Автомобильная дорога общего пользования  с усовершенствованным покрытием (подъезд к кладбищу)</t>
  </si>
  <si>
    <t>Московская область, го Зарайск, д. Пыжово</t>
  </si>
  <si>
    <t>Автомобильная дорога, г. Зарайск ул. Фестивальная, км.0,00-км.0,65</t>
  </si>
  <si>
    <t>46-216 ОП МГ-3680</t>
  </si>
  <si>
    <t>Автомобильная дорога, г. Зарайск ул. Фестивальная, км.0,65-км.0,85</t>
  </si>
  <si>
    <t xml:space="preserve">Московская область,  г. Зарайск </t>
  </si>
  <si>
    <t xml:space="preserve">Московская обл, г. Зарайск  </t>
  </si>
  <si>
    <t>Автомобильная дорога г. Зарайск, Пролетарский переулок</t>
  </si>
  <si>
    <t>46-216 ОП МГ-3094</t>
  </si>
  <si>
    <t xml:space="preserve"> Московская обл, г. Зарайск </t>
  </si>
  <si>
    <t>Автомобильная дорога г. Зарайск 2-ой Пролетарский пер.</t>
  </si>
  <si>
    <t xml:space="preserve">Московская обл, г. Зарайск </t>
  </si>
  <si>
    <t>46-216 ОП МГ-3055 (исключена постановление №2097/12 от 30.12.2021г.)</t>
  </si>
  <si>
    <t xml:space="preserve">Московская область, го Зарайск, д. Мендюкино, ул. Молодежная </t>
  </si>
  <si>
    <t>Автомобильная
  дорога г. Зарайск 2-ой Московский переулок</t>
  </si>
  <si>
    <t>Московская область, г. Зарайск,2-й Московский переулок</t>
  </si>
  <si>
    <t>Автомобильная дорога г. Зарайск, ул. Советская</t>
  </si>
  <si>
    <t>Московская область, г. Зарайск, ул. Советская</t>
  </si>
  <si>
    <t xml:space="preserve">Автомобильная дорога г. Зарайск, ул. Академика Виноградова </t>
  </si>
  <si>
    <t>Московская область, г. Зарайск, ул. Академика Виноградова</t>
  </si>
  <si>
    <t>в том числе:</t>
  </si>
  <si>
    <t>Автомобильная дорога г. Зарайск 1-й Пролетарский переулок</t>
  </si>
  <si>
    <t>Перечень  автомобильных дорог городского округа Зарайск  Московской области на  С идентификационными номарами</t>
  </si>
  <si>
    <t>Приложение 1                  Утвержден постановлением главы городского округа Зарайск  от 28.01.2022    № 107/1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</si>
</sst>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#,##0.000"/>
    <numFmt numFmtId="166" formatCode="0.000"/>
    <numFmt numFmtId="167" formatCode="#,##0.0"/>
  </numFmts>
  <fonts count="2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25" fillId="0" borderId="0" applyFont="0" applyFill="0" applyBorder="0" applyAlignment="0" applyProtection="0"/>
  </cellStyleXfs>
  <cellXfs count="305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3" borderId="1" xfId="0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2" fillId="3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/>
    <xf numFmtId="0" fontId="1" fillId="5" borderId="1" xfId="0" applyFont="1" applyFill="1" applyBorder="1" applyAlignment="1">
      <alignment vertical="top" wrapText="1"/>
    </xf>
    <xf numFmtId="0" fontId="1" fillId="6" borderId="1" xfId="0" applyFont="1" applyFill="1" applyBorder="1"/>
    <xf numFmtId="0" fontId="1" fillId="0" borderId="1" xfId="0" applyFont="1" applyBorder="1" applyAlignment="1">
      <alignment horizontal="left" vertical="top" wrapText="1"/>
    </xf>
    <xf numFmtId="0" fontId="1" fillId="5" borderId="1" xfId="0" applyFont="1" applyFill="1" applyBorder="1"/>
    <xf numFmtId="0" fontId="1" fillId="2" borderId="1" xfId="0" applyFont="1" applyFill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/>
    </xf>
    <xf numFmtId="0" fontId="2" fillId="6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2" fillId="3" borderId="1" xfId="0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right" vertical="center" shrinkToFit="1"/>
    </xf>
    <xf numFmtId="165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horizontal="right" vertical="center" shrinkToFit="1"/>
    </xf>
    <xf numFmtId="167" fontId="1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right" vertical="center" wrapText="1"/>
    </xf>
    <xf numFmtId="0" fontId="2" fillId="6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wrapText="1"/>
    </xf>
    <xf numFmtId="0" fontId="8" fillId="5" borderId="1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right" wrapText="1"/>
    </xf>
    <xf numFmtId="0" fontId="1" fillId="5" borderId="1" xfId="0" applyFont="1" applyFill="1" applyBorder="1" applyAlignment="1">
      <alignment horizontal="right"/>
    </xf>
    <xf numFmtId="0" fontId="0" fillId="0" borderId="1" xfId="0" applyBorder="1"/>
    <xf numFmtId="0" fontId="0" fillId="2" borderId="1" xfId="0" applyFill="1" applyBorder="1"/>
    <xf numFmtId="0" fontId="2" fillId="3" borderId="1" xfId="0" applyFont="1" applyFill="1" applyBorder="1" applyAlignment="1">
      <alignment vertical="top" wrapText="1"/>
    </xf>
    <xf numFmtId="0" fontId="1" fillId="8" borderId="1" xfId="0" applyFont="1" applyFill="1" applyBorder="1"/>
    <xf numFmtId="0" fontId="2" fillId="8" borderId="1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right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/>
    </xf>
    <xf numFmtId="0" fontId="2" fillId="8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right" wrapText="1"/>
    </xf>
    <xf numFmtId="0" fontId="2" fillId="8" borderId="1" xfId="0" applyFont="1" applyFill="1" applyBorder="1"/>
    <xf numFmtId="0" fontId="2" fillId="8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top"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9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right"/>
    </xf>
    <xf numFmtId="0" fontId="1" fillId="5" borderId="1" xfId="0" applyFont="1" applyFill="1" applyBorder="1" applyAlignment="1">
      <alignment vertical="center" wrapText="1"/>
    </xf>
    <xf numFmtId="0" fontId="0" fillId="5" borderId="1" xfId="0" applyFill="1" applyBorder="1"/>
    <xf numFmtId="167" fontId="1" fillId="5" borderId="1" xfId="0" applyNumberFormat="1" applyFont="1" applyFill="1" applyBorder="1" applyAlignment="1">
      <alignment horizontal="right" vertical="center"/>
    </xf>
    <xf numFmtId="166" fontId="1" fillId="5" borderId="1" xfId="0" applyNumberFormat="1" applyFont="1" applyFill="1" applyBorder="1" applyAlignment="1">
      <alignment horizontal="right" vertical="center" shrinkToFit="1"/>
    </xf>
    <xf numFmtId="0" fontId="0" fillId="9" borderId="1" xfId="0" applyFill="1" applyBorder="1"/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5" borderId="1" xfId="0" applyFont="1" applyFill="1" applyBorder="1"/>
    <xf numFmtId="165" fontId="7" fillId="5" borderId="1" xfId="0" applyNumberFormat="1" applyFont="1" applyFill="1" applyBorder="1"/>
    <xf numFmtId="0" fontId="9" fillId="5" borderId="1" xfId="0" applyFont="1" applyFill="1" applyBorder="1"/>
    <xf numFmtId="0" fontId="0" fillId="5" borderId="1" xfId="0" applyFill="1" applyBorder="1" applyAlignment="1">
      <alignment vertical="center" wrapText="1"/>
    </xf>
    <xf numFmtId="0" fontId="10" fillId="9" borderId="1" xfId="0" applyFont="1" applyFill="1" applyBorder="1"/>
    <xf numFmtId="165" fontId="7" fillId="9" borderId="1" xfId="0" applyNumberFormat="1" applyFont="1" applyFill="1" applyBorder="1"/>
    <xf numFmtId="0" fontId="2" fillId="9" borderId="1" xfId="0" applyFont="1" applyFill="1" applyBorder="1" applyAlignment="1">
      <alignment vertical="top" wrapText="1"/>
    </xf>
    <xf numFmtId="0" fontId="10" fillId="10" borderId="1" xfId="0" applyFont="1" applyFill="1" applyBorder="1"/>
    <xf numFmtId="165" fontId="10" fillId="10" borderId="1" xfId="0" applyNumberFormat="1" applyFont="1" applyFill="1" applyBorder="1"/>
    <xf numFmtId="0" fontId="1" fillId="11" borderId="1" xfId="0" applyFont="1" applyFill="1" applyBorder="1"/>
    <xf numFmtId="0" fontId="1" fillId="11" borderId="1" xfId="0" applyFont="1" applyFill="1" applyBorder="1" applyAlignment="1">
      <alignment horizontal="right"/>
    </xf>
    <xf numFmtId="0" fontId="0" fillId="11" borderId="1" xfId="0" applyFill="1" applyBorder="1"/>
    <xf numFmtId="0" fontId="2" fillId="11" borderId="1" xfId="0" applyFont="1" applyFill="1" applyBorder="1" applyAlignment="1">
      <alignment horizontal="left" vertical="top" wrapText="1"/>
    </xf>
    <xf numFmtId="0" fontId="2" fillId="11" borderId="1" xfId="0" applyFont="1" applyFill="1" applyBorder="1"/>
    <xf numFmtId="0" fontId="10" fillId="11" borderId="1" xfId="0" applyFont="1" applyFill="1" applyBorder="1"/>
    <xf numFmtId="165" fontId="7" fillId="11" borderId="1" xfId="0" applyNumberFormat="1" applyFont="1" applyFill="1" applyBorder="1"/>
    <xf numFmtId="165" fontId="0" fillId="0" borderId="0" xfId="0" applyNumberFormat="1"/>
    <xf numFmtId="0" fontId="0" fillId="0" borderId="0" xfId="0" applyBorder="1"/>
    <xf numFmtId="0" fontId="8" fillId="10" borderId="1" xfId="0" applyFont="1" applyFill="1" applyBorder="1" applyAlignment="1">
      <alignment horizontal="right"/>
    </xf>
    <xf numFmtId="0" fontId="2" fillId="10" borderId="1" xfId="0" applyFont="1" applyFill="1" applyBorder="1"/>
    <xf numFmtId="0" fontId="8" fillId="10" borderId="1" xfId="0" applyFont="1" applyFill="1" applyBorder="1" applyAlignment="1">
      <alignment horizontal="right" wrapText="1"/>
    </xf>
    <xf numFmtId="0" fontId="9" fillId="0" borderId="1" xfId="0" applyFont="1" applyBorder="1" applyAlignment="1">
      <alignment vertical="center" wrapText="1"/>
    </xf>
    <xf numFmtId="0" fontId="11" fillId="0" borderId="1" xfId="1" applyFont="1" applyBorder="1" applyAlignment="1">
      <alignment horizontal="center" wrapText="1"/>
    </xf>
    <xf numFmtId="0" fontId="11" fillId="0" borderId="1" xfId="1" applyFont="1" applyFill="1" applyBorder="1" applyAlignment="1">
      <alignment horizontal="center" wrapText="1"/>
    </xf>
    <xf numFmtId="0" fontId="2" fillId="4" borderId="1" xfId="0" applyFont="1" applyFill="1" applyBorder="1" applyAlignment="1">
      <alignment vertical="top" wrapText="1"/>
    </xf>
    <xf numFmtId="0" fontId="10" fillId="4" borderId="1" xfId="0" applyFont="1" applyFill="1" applyBorder="1"/>
    <xf numFmtId="0" fontId="0" fillId="6" borderId="1" xfId="0" applyFill="1" applyBorder="1"/>
    <xf numFmtId="0" fontId="1" fillId="7" borderId="1" xfId="0" applyFont="1" applyFill="1" applyBorder="1"/>
    <xf numFmtId="0" fontId="2" fillId="7" borderId="1" xfId="0" applyFont="1" applyFill="1" applyBorder="1" applyAlignment="1">
      <alignment vertical="top" wrapText="1"/>
    </xf>
    <xf numFmtId="0" fontId="0" fillId="7" borderId="1" xfId="0" applyFill="1" applyBorder="1"/>
    <xf numFmtId="0" fontId="1" fillId="13" borderId="1" xfId="0" applyFont="1" applyFill="1" applyBorder="1"/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 vertical="top" wrapText="1"/>
    </xf>
    <xf numFmtId="0" fontId="0" fillId="13" borderId="1" xfId="0" applyFill="1" applyBorder="1"/>
    <xf numFmtId="0" fontId="2" fillId="7" borderId="1" xfId="0" applyFont="1" applyFill="1" applyBorder="1"/>
    <xf numFmtId="0" fontId="2" fillId="7" borderId="1" xfId="0" applyFont="1" applyFill="1" applyBorder="1" applyAlignment="1">
      <alignment horizontal="right"/>
    </xf>
    <xf numFmtId="0" fontId="2" fillId="14" borderId="1" xfId="0" applyFont="1" applyFill="1" applyBorder="1"/>
    <xf numFmtId="0" fontId="0" fillId="14" borderId="1" xfId="0" applyFill="1" applyBorder="1"/>
    <xf numFmtId="0" fontId="2" fillId="15" borderId="1" xfId="0" applyFont="1" applyFill="1" applyBorder="1"/>
    <xf numFmtId="0" fontId="2" fillId="15" borderId="1" xfId="0" applyFont="1" applyFill="1" applyBorder="1" applyAlignment="1">
      <alignment vertical="top" wrapText="1"/>
    </xf>
    <xf numFmtId="0" fontId="2" fillId="15" borderId="1" xfId="0" applyFont="1" applyFill="1" applyBorder="1" applyAlignment="1">
      <alignment horizontal="right"/>
    </xf>
    <xf numFmtId="0" fontId="0" fillId="15" borderId="1" xfId="0" applyFill="1" applyBorder="1"/>
    <xf numFmtId="0" fontId="2" fillId="15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/>
    </xf>
    <xf numFmtId="0" fontId="8" fillId="13" borderId="1" xfId="0" applyFont="1" applyFill="1" applyBorder="1" applyAlignment="1">
      <alignment horizontal="right"/>
    </xf>
    <xf numFmtId="0" fontId="1" fillId="14" borderId="1" xfId="0" applyFont="1" applyFill="1" applyBorder="1"/>
    <xf numFmtId="0" fontId="2" fillId="14" borderId="1" xfId="0" applyFont="1" applyFill="1" applyBorder="1" applyAlignment="1">
      <alignment horizontal="left" vertical="top" wrapText="1"/>
    </xf>
    <xf numFmtId="0" fontId="1" fillId="14" borderId="1" xfId="0" applyFont="1" applyFill="1" applyBorder="1" applyAlignment="1">
      <alignment horizontal="right"/>
    </xf>
    <xf numFmtId="166" fontId="2" fillId="14" borderId="1" xfId="0" applyNumberFormat="1" applyFont="1" applyFill="1" applyBorder="1" applyAlignment="1">
      <alignment horizontal="right"/>
    </xf>
    <xf numFmtId="0" fontId="6" fillId="7" borderId="1" xfId="0" applyFont="1" applyFill="1" applyBorder="1" applyAlignment="1">
      <alignment wrapText="1"/>
    </xf>
    <xf numFmtId="166" fontId="2" fillId="7" borderId="1" xfId="0" applyNumberFormat="1" applyFont="1" applyFill="1" applyBorder="1" applyAlignment="1">
      <alignment horizontal="right"/>
    </xf>
    <xf numFmtId="0" fontId="2" fillId="7" borderId="1" xfId="0" applyFont="1" applyFill="1" applyBorder="1" applyAlignment="1">
      <alignment horizontal="left" vertical="top" wrapText="1"/>
    </xf>
    <xf numFmtId="165" fontId="2" fillId="7" borderId="1" xfId="0" applyNumberFormat="1" applyFont="1" applyFill="1" applyBorder="1" applyAlignment="1">
      <alignment horizontal="right" vertical="center"/>
    </xf>
    <xf numFmtId="0" fontId="1" fillId="15" borderId="1" xfId="0" applyFont="1" applyFill="1" applyBorder="1"/>
    <xf numFmtId="165" fontId="2" fillId="15" borderId="1" xfId="0" applyNumberFormat="1" applyFont="1" applyFill="1" applyBorder="1" applyAlignment="1">
      <alignment horizontal="right" vertical="center"/>
    </xf>
    <xf numFmtId="165" fontId="2" fillId="14" borderId="1" xfId="0" applyNumberFormat="1" applyFont="1" applyFill="1" applyBorder="1" applyAlignment="1">
      <alignment horizontal="right"/>
    </xf>
    <xf numFmtId="165" fontId="8" fillId="14" borderId="1" xfId="0" applyNumberFormat="1" applyFont="1" applyFill="1" applyBorder="1" applyAlignment="1">
      <alignment horizontal="right"/>
    </xf>
    <xf numFmtId="0" fontId="8" fillId="14" borderId="1" xfId="0" applyFont="1" applyFill="1" applyBorder="1" applyAlignment="1">
      <alignment horizontal="right"/>
    </xf>
    <xf numFmtId="0" fontId="10" fillId="16" borderId="1" xfId="0" applyFont="1" applyFill="1" applyBorder="1"/>
    <xf numFmtId="165" fontId="10" fillId="16" borderId="1" xfId="0" applyNumberFormat="1" applyFont="1" applyFill="1" applyBorder="1"/>
    <xf numFmtId="0" fontId="9" fillId="17" borderId="1" xfId="0" applyFont="1" applyFill="1" applyBorder="1"/>
    <xf numFmtId="0" fontId="7" fillId="17" borderId="1" xfId="0" applyFont="1" applyFill="1" applyBorder="1"/>
    <xf numFmtId="165" fontId="7" fillId="17" borderId="1" xfId="0" applyNumberFormat="1" applyFont="1" applyFill="1" applyBorder="1"/>
    <xf numFmtId="2" fontId="7" fillId="17" borderId="1" xfId="0" applyNumberFormat="1" applyFont="1" applyFill="1" applyBorder="1"/>
    <xf numFmtId="0" fontId="12" fillId="5" borderId="1" xfId="0" applyFont="1" applyFill="1" applyBorder="1" applyAlignment="1">
      <alignment horizontal="right"/>
    </xf>
    <xf numFmtId="165" fontId="12" fillId="5" borderId="1" xfId="0" applyNumberFormat="1" applyFont="1" applyFill="1" applyBorder="1" applyAlignment="1">
      <alignment horizontal="right"/>
    </xf>
    <xf numFmtId="0" fontId="10" fillId="12" borderId="1" xfId="0" applyFont="1" applyFill="1" applyBorder="1"/>
    <xf numFmtId="165" fontId="10" fillId="12" borderId="1" xfId="0" applyNumberFormat="1" applyFont="1" applyFill="1" applyBorder="1"/>
    <xf numFmtId="0" fontId="0" fillId="12" borderId="1" xfId="0" applyFill="1" applyBorder="1"/>
    <xf numFmtId="165" fontId="0" fillId="0" borderId="1" xfId="0" applyNumberFormat="1" applyBorder="1"/>
    <xf numFmtId="166" fontId="10" fillId="12" borderId="1" xfId="0" applyNumberFormat="1" applyFont="1" applyFill="1" applyBorder="1"/>
    <xf numFmtId="166" fontId="0" fillId="0" borderId="1" xfId="0" applyNumberFormat="1" applyBorder="1"/>
    <xf numFmtId="0" fontId="1" fillId="0" borderId="0" xfId="0" applyFont="1" applyBorder="1" applyAlignment="1">
      <alignment horizontal="right"/>
    </xf>
    <xf numFmtId="0" fontId="8" fillId="3" borderId="1" xfId="0" applyFont="1" applyFill="1" applyBorder="1" applyAlignment="1">
      <alignment horizontal="right"/>
    </xf>
    <xf numFmtId="0" fontId="2" fillId="11" borderId="1" xfId="0" applyFont="1" applyFill="1" applyBorder="1" applyAlignment="1">
      <alignment horizontal="right"/>
    </xf>
    <xf numFmtId="0" fontId="2" fillId="8" borderId="1" xfId="0" applyFont="1" applyFill="1" applyBorder="1" applyAlignment="1">
      <alignment horizontal="right"/>
    </xf>
    <xf numFmtId="0" fontId="1" fillId="10" borderId="1" xfId="0" applyFont="1" applyFill="1" applyBorder="1"/>
    <xf numFmtId="0" fontId="0" fillId="6" borderId="1" xfId="0" applyFill="1" applyBorder="1" applyAlignment="1">
      <alignment horizontal="right"/>
    </xf>
    <xf numFmtId="0" fontId="0" fillId="13" borderId="1" xfId="0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0" fillId="15" borderId="1" xfId="0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0" fontId="0" fillId="14" borderId="1" xfId="0" applyFill="1" applyBorder="1" applyAlignment="1">
      <alignment horizontal="right"/>
    </xf>
    <xf numFmtId="0" fontId="10" fillId="10" borderId="1" xfId="0" applyFont="1" applyFill="1" applyBorder="1" applyAlignment="1">
      <alignment horizontal="right"/>
    </xf>
    <xf numFmtId="0" fontId="0" fillId="12" borderId="1" xfId="0" applyFill="1" applyBorder="1" applyAlignment="1">
      <alignment horizontal="right"/>
    </xf>
    <xf numFmtId="0" fontId="10" fillId="16" borderId="1" xfId="0" applyFont="1" applyFill="1" applyBorder="1" applyAlignment="1">
      <alignment horizontal="right"/>
    </xf>
    <xf numFmtId="0" fontId="9" fillId="17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wrapText="1"/>
    </xf>
    <xf numFmtId="0" fontId="9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right"/>
    </xf>
    <xf numFmtId="0" fontId="1" fillId="5" borderId="1" xfId="0" applyFont="1" applyFill="1" applyBorder="1" applyAlignment="1">
      <alignment horizontal="right" vertical="top" wrapText="1"/>
    </xf>
    <xf numFmtId="0" fontId="0" fillId="18" borderId="1" xfId="0" applyFill="1" applyBorder="1"/>
    <xf numFmtId="0" fontId="1" fillId="18" borderId="1" xfId="0" applyFont="1" applyFill="1" applyBorder="1" applyAlignment="1">
      <alignment vertical="top" wrapText="1"/>
    </xf>
    <xf numFmtId="0" fontId="0" fillId="18" borderId="1" xfId="0" applyFill="1" applyBorder="1" applyAlignment="1">
      <alignment horizontal="right"/>
    </xf>
    <xf numFmtId="0" fontId="9" fillId="18" borderId="1" xfId="0" applyFont="1" applyFill="1" applyBorder="1"/>
    <xf numFmtId="0" fontId="0" fillId="19" borderId="1" xfId="0" applyFill="1" applyBorder="1"/>
    <xf numFmtId="0" fontId="1" fillId="19" borderId="1" xfId="0" applyFont="1" applyFill="1" applyBorder="1" applyAlignment="1">
      <alignment vertical="top" wrapText="1"/>
    </xf>
    <xf numFmtId="0" fontId="1" fillId="19" borderId="1" xfId="0" applyFont="1" applyFill="1" applyBorder="1" applyAlignment="1">
      <alignment horizontal="right" vertical="top" wrapText="1"/>
    </xf>
    <xf numFmtId="0" fontId="0" fillId="19" borderId="1" xfId="0" applyFill="1" applyBorder="1" applyAlignment="1">
      <alignment horizontal="right"/>
    </xf>
    <xf numFmtId="0" fontId="9" fillId="19" borderId="1" xfId="0" applyFont="1" applyFill="1" applyBorder="1"/>
    <xf numFmtId="0" fontId="1" fillId="19" borderId="1" xfId="0" applyFont="1" applyFill="1" applyBorder="1" applyAlignment="1">
      <alignment horizontal="right"/>
    </xf>
    <xf numFmtId="0" fontId="13" fillId="19" borderId="1" xfId="0" applyFont="1" applyFill="1" applyBorder="1"/>
    <xf numFmtId="0" fontId="1" fillId="19" borderId="1" xfId="0" applyFont="1" applyFill="1" applyBorder="1"/>
    <xf numFmtId="0" fontId="9" fillId="19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right"/>
    </xf>
    <xf numFmtId="0" fontId="14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/>
    </xf>
    <xf numFmtId="0" fontId="13" fillId="0" borderId="1" xfId="0" applyFont="1" applyBorder="1"/>
    <xf numFmtId="0" fontId="1" fillId="19" borderId="1" xfId="0" applyFont="1" applyFill="1" applyBorder="1" applyAlignment="1">
      <alignment horizontal="right" vertical="center" wrapText="1"/>
    </xf>
    <xf numFmtId="0" fontId="1" fillId="19" borderId="1" xfId="0" applyFont="1" applyFill="1" applyBorder="1" applyAlignment="1">
      <alignment horizontal="right" wrapText="1"/>
    </xf>
    <xf numFmtId="0" fontId="1" fillId="19" borderId="1" xfId="0" applyFont="1" applyFill="1" applyBorder="1" applyAlignment="1">
      <alignment horizontal="right" vertical="center"/>
    </xf>
    <xf numFmtId="0" fontId="0" fillId="19" borderId="1" xfId="0" applyFill="1" applyBorder="1" applyAlignment="1">
      <alignment vertical="center" wrapText="1"/>
    </xf>
    <xf numFmtId="0" fontId="1" fillId="19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top" wrapText="1"/>
    </xf>
    <xf numFmtId="0" fontId="10" fillId="5" borderId="1" xfId="0" applyFont="1" applyFill="1" applyBorder="1"/>
    <xf numFmtId="0" fontId="1" fillId="18" borderId="1" xfId="0" applyFont="1" applyFill="1" applyBorder="1" applyAlignment="1">
      <alignment horizontal="right"/>
    </xf>
    <xf numFmtId="0" fontId="1" fillId="18" borderId="1" xfId="0" applyFont="1" applyFill="1" applyBorder="1"/>
    <xf numFmtId="0" fontId="1" fillId="5" borderId="1" xfId="0" applyFont="1" applyFill="1" applyBorder="1" applyAlignment="1">
      <alignment horizontal="right" wrapText="1"/>
    </xf>
    <xf numFmtId="0" fontId="13" fillId="5" borderId="1" xfId="0" applyFont="1" applyFill="1" applyBorder="1"/>
    <xf numFmtId="0" fontId="14" fillId="0" borderId="1" xfId="0" applyFont="1" applyBorder="1"/>
    <xf numFmtId="0" fontId="14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right" wrapText="1"/>
    </xf>
    <xf numFmtId="0" fontId="14" fillId="5" borderId="1" xfId="0" applyFont="1" applyFill="1" applyBorder="1"/>
    <xf numFmtId="0" fontId="13" fillId="5" borderId="1" xfId="0" applyFont="1" applyFill="1" applyBorder="1" applyAlignment="1">
      <alignment horizontal="right"/>
    </xf>
    <xf numFmtId="0" fontId="14" fillId="5" borderId="1" xfId="0" applyFont="1" applyFill="1" applyBorder="1" applyAlignment="1">
      <alignment wrapText="1"/>
    </xf>
    <xf numFmtId="0" fontId="14" fillId="5" borderId="1" xfId="0" applyFont="1" applyFill="1" applyBorder="1" applyAlignment="1">
      <alignment horizontal="right" wrapText="1"/>
    </xf>
    <xf numFmtId="0" fontId="1" fillId="5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vertical="center" wrapText="1"/>
    </xf>
    <xf numFmtId="0" fontId="0" fillId="20" borderId="1" xfId="0" applyFill="1" applyBorder="1"/>
    <xf numFmtId="0" fontId="2" fillId="20" borderId="1" xfId="0" applyFont="1" applyFill="1" applyBorder="1" applyAlignment="1">
      <alignment vertical="top" wrapText="1"/>
    </xf>
    <xf numFmtId="0" fontId="10" fillId="20" borderId="1" xfId="0" applyFont="1" applyFill="1" applyBorder="1"/>
    <xf numFmtId="0" fontId="0" fillId="20" borderId="1" xfId="0" applyFill="1" applyBorder="1" applyAlignment="1">
      <alignment horizontal="right"/>
    </xf>
    <xf numFmtId="0" fontId="9" fillId="20" borderId="1" xfId="0" applyFont="1" applyFill="1" applyBorder="1"/>
    <xf numFmtId="166" fontId="0" fillId="0" borderId="0" xfId="0" applyNumberFormat="1"/>
    <xf numFmtId="0" fontId="1" fillId="21" borderId="1" xfId="0" applyFont="1" applyFill="1" applyBorder="1"/>
    <xf numFmtId="0" fontId="0" fillId="21" borderId="1" xfId="0" applyFill="1" applyBorder="1"/>
    <xf numFmtId="0" fontId="1" fillId="21" borderId="1" xfId="0" applyFont="1" applyFill="1" applyBorder="1" applyAlignment="1">
      <alignment vertical="top" wrapText="1"/>
    </xf>
    <xf numFmtId="0" fontId="1" fillId="21" borderId="1" xfId="0" applyFont="1" applyFill="1" applyBorder="1" applyAlignment="1">
      <alignment horizontal="right" vertical="top" wrapText="1"/>
    </xf>
    <xf numFmtId="0" fontId="0" fillId="21" borderId="1" xfId="0" applyFill="1" applyBorder="1" applyAlignment="1">
      <alignment horizontal="right"/>
    </xf>
    <xf numFmtId="0" fontId="9" fillId="21" borderId="1" xfId="0" applyFont="1" applyFill="1" applyBorder="1"/>
    <xf numFmtId="0" fontId="1" fillId="21" borderId="1" xfId="0" applyFont="1" applyFill="1" applyBorder="1" applyAlignment="1">
      <alignment horizontal="right" wrapText="1"/>
    </xf>
    <xf numFmtId="0" fontId="1" fillId="21" borderId="1" xfId="0" applyFont="1" applyFill="1" applyBorder="1" applyAlignment="1">
      <alignment horizontal="right" vertical="center" wrapText="1"/>
    </xf>
    <xf numFmtId="0" fontId="1" fillId="21" borderId="1" xfId="0" applyFont="1" applyFill="1" applyBorder="1" applyAlignment="1">
      <alignment horizontal="right"/>
    </xf>
    <xf numFmtId="0" fontId="0" fillId="5" borderId="0" xfId="0" applyFill="1" applyBorder="1"/>
    <xf numFmtId="0" fontId="15" fillId="0" borderId="0" xfId="0" applyFont="1"/>
    <xf numFmtId="0" fontId="17" fillId="0" borderId="1" xfId="1" applyFont="1" applyBorder="1" applyAlignment="1">
      <alignment horizontal="center" wrapText="1"/>
    </xf>
    <xf numFmtId="0" fontId="18" fillId="0" borderId="1" xfId="0" applyFont="1" applyBorder="1" applyAlignment="1">
      <alignment vertical="top" wrapText="1"/>
    </xf>
    <xf numFmtId="0" fontId="18" fillId="5" borderId="1" xfId="0" applyFont="1" applyFill="1" applyBorder="1" applyAlignment="1">
      <alignment horizontal="right" vertical="top" wrapText="1"/>
    </xf>
    <xf numFmtId="0" fontId="18" fillId="5" borderId="1" xfId="0" applyFont="1" applyFill="1" applyBorder="1" applyAlignment="1">
      <alignment horizontal="right"/>
    </xf>
    <xf numFmtId="0" fontId="18" fillId="5" borderId="1" xfId="0" applyFont="1" applyFill="1" applyBorder="1" applyAlignment="1">
      <alignment vertical="top" wrapText="1"/>
    </xf>
    <xf numFmtId="0" fontId="18" fillId="5" borderId="1" xfId="0" applyFont="1" applyFill="1" applyBorder="1" applyAlignment="1">
      <alignment horizontal="right" wrapText="1"/>
    </xf>
    <xf numFmtId="0" fontId="18" fillId="0" borderId="1" xfId="0" applyFont="1" applyBorder="1" applyAlignment="1">
      <alignment horizontal="right" vertical="top" wrapText="1"/>
    </xf>
    <xf numFmtId="0" fontId="20" fillId="0" borderId="1" xfId="0" applyFont="1" applyBorder="1" applyAlignment="1">
      <alignment wrapText="1"/>
    </xf>
    <xf numFmtId="0" fontId="18" fillId="0" borderId="1" xfId="0" applyFont="1" applyBorder="1"/>
    <xf numFmtId="0" fontId="18" fillId="5" borderId="1" xfId="0" applyFont="1" applyFill="1" applyBorder="1"/>
    <xf numFmtId="0" fontId="21" fillId="5" borderId="1" xfId="0" applyFont="1" applyFill="1" applyBorder="1" applyAlignment="1">
      <alignment vertical="top" wrapText="1"/>
    </xf>
    <xf numFmtId="0" fontId="22" fillId="5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vertical="center" wrapText="1"/>
    </xf>
    <xf numFmtId="167" fontId="18" fillId="5" borderId="1" xfId="0" applyNumberFormat="1" applyFont="1" applyFill="1" applyBorder="1" applyAlignment="1">
      <alignment horizontal="right" vertical="center"/>
    </xf>
    <xf numFmtId="166" fontId="18" fillId="5" borderId="1" xfId="0" applyNumberFormat="1" applyFont="1" applyFill="1" applyBorder="1" applyAlignment="1">
      <alignment horizontal="right" vertical="center" shrinkToFit="1"/>
    </xf>
    <xf numFmtId="0" fontId="18" fillId="5" borderId="1" xfId="0" applyFont="1" applyFill="1" applyBorder="1" applyAlignment="1">
      <alignment vertical="center" wrapText="1"/>
    </xf>
    <xf numFmtId="165" fontId="18" fillId="5" borderId="1" xfId="0" applyNumberFormat="1" applyFont="1" applyFill="1" applyBorder="1" applyAlignment="1">
      <alignment horizontal="right" vertical="center"/>
    </xf>
    <xf numFmtId="167" fontId="18" fillId="5" borderId="1" xfId="0" applyNumberFormat="1" applyFont="1" applyFill="1" applyBorder="1" applyAlignment="1">
      <alignment horizontal="right"/>
    </xf>
    <xf numFmtId="166" fontId="18" fillId="5" borderId="1" xfId="0" applyNumberFormat="1" applyFont="1" applyFill="1" applyBorder="1" applyAlignment="1">
      <alignment horizontal="right"/>
    </xf>
    <xf numFmtId="0" fontId="18" fillId="5" borderId="1" xfId="0" applyFont="1" applyFill="1" applyBorder="1" applyAlignment="1">
      <alignment horizontal="right" vertical="center"/>
    </xf>
    <xf numFmtId="165" fontId="18" fillId="5" borderId="1" xfId="0" applyNumberFormat="1" applyFont="1" applyFill="1" applyBorder="1" applyAlignment="1">
      <alignment horizontal="right"/>
    </xf>
    <xf numFmtId="0" fontId="24" fillId="5" borderId="1" xfId="0" applyFont="1" applyFill="1" applyBorder="1" applyAlignment="1">
      <alignment horizontal="right"/>
    </xf>
    <xf numFmtId="165" fontId="24" fillId="5" borderId="1" xfId="0" applyNumberFormat="1" applyFont="1" applyFill="1" applyBorder="1" applyAlignment="1">
      <alignment horizontal="right"/>
    </xf>
    <xf numFmtId="0" fontId="18" fillId="0" borderId="1" xfId="0" applyFont="1" applyBorder="1" applyAlignment="1">
      <alignment wrapText="1"/>
    </xf>
    <xf numFmtId="0" fontId="21" fillId="5" borderId="1" xfId="0" applyFont="1" applyFill="1" applyBorder="1" applyAlignment="1">
      <alignment horizontal="right"/>
    </xf>
    <xf numFmtId="0" fontId="18" fillId="5" borderId="1" xfId="0" applyFont="1" applyFill="1" applyBorder="1" applyAlignment="1">
      <alignment wrapText="1"/>
    </xf>
    <xf numFmtId="0" fontId="21" fillId="5" borderId="1" xfId="0" applyFont="1" applyFill="1" applyBorder="1" applyAlignment="1">
      <alignment wrapText="1"/>
    </xf>
    <xf numFmtId="0" fontId="21" fillId="5" borderId="1" xfId="0" applyFont="1" applyFill="1" applyBorder="1" applyAlignment="1">
      <alignment horizontal="right" wrapText="1"/>
    </xf>
    <xf numFmtId="0" fontId="19" fillId="5" borderId="1" xfId="0" applyFont="1" applyFill="1" applyBorder="1"/>
    <xf numFmtId="0" fontId="22" fillId="5" borderId="1" xfId="0" applyFont="1" applyFill="1" applyBorder="1" applyAlignment="1">
      <alignment horizontal="right" wrapText="1"/>
    </xf>
    <xf numFmtId="0" fontId="18" fillId="5" borderId="1" xfId="0" applyFont="1" applyFill="1" applyBorder="1" applyAlignment="1">
      <alignment horizontal="right" vertical="center" wrapText="1"/>
    </xf>
    <xf numFmtId="0" fontId="18" fillId="5" borderId="1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horizontal="left" wrapText="1"/>
    </xf>
    <xf numFmtId="0" fontId="19" fillId="5" borderId="1" xfId="0" applyFont="1" applyFill="1" applyBorder="1" applyAlignment="1">
      <alignment vertical="top" wrapText="1"/>
    </xf>
    <xf numFmtId="0" fontId="18" fillId="0" borderId="1" xfId="0" applyFont="1" applyFill="1" applyBorder="1"/>
    <xf numFmtId="0" fontId="21" fillId="5" borderId="1" xfId="0" applyFont="1" applyFill="1" applyBorder="1"/>
    <xf numFmtId="0" fontId="22" fillId="5" borderId="1" xfId="0" applyFont="1" applyFill="1" applyBorder="1"/>
    <xf numFmtId="165" fontId="22" fillId="5" borderId="1" xfId="0" applyNumberFormat="1" applyFont="1" applyFill="1" applyBorder="1"/>
    <xf numFmtId="0" fontId="19" fillId="5" borderId="1" xfId="0" applyFont="1" applyFill="1" applyBorder="1" applyAlignment="1">
      <alignment horizontal="right" vertical="top" wrapText="1"/>
    </xf>
    <xf numFmtId="0" fontId="19" fillId="5" borderId="1" xfId="0" applyFont="1" applyFill="1" applyBorder="1" applyAlignment="1">
      <alignment horizontal="right"/>
    </xf>
    <xf numFmtId="0" fontId="19" fillId="5" borderId="1" xfId="0" applyFont="1" applyFill="1" applyBorder="1" applyAlignment="1">
      <alignment wrapText="1"/>
    </xf>
    <xf numFmtId="0" fontId="19" fillId="5" borderId="1" xfId="0" applyFont="1" applyFill="1" applyBorder="1" applyAlignment="1">
      <alignment horizontal="left" vertical="top" wrapText="1"/>
    </xf>
    <xf numFmtId="166" fontId="19" fillId="5" borderId="1" xfId="0" applyNumberFormat="1" applyFont="1" applyFill="1" applyBorder="1" applyAlignment="1">
      <alignment horizontal="right"/>
    </xf>
    <xf numFmtId="0" fontId="23" fillId="5" borderId="1" xfId="0" applyFont="1" applyFill="1" applyBorder="1" applyAlignment="1">
      <alignment wrapText="1"/>
    </xf>
    <xf numFmtId="167" fontId="18" fillId="5" borderId="1" xfId="0" applyNumberFormat="1" applyFont="1" applyFill="1" applyBorder="1" applyAlignment="1">
      <alignment horizontal="right" vertical="center" shrinkToFit="1"/>
    </xf>
    <xf numFmtId="0" fontId="18" fillId="5" borderId="1" xfId="0" applyFont="1" applyFill="1" applyBorder="1" applyAlignment="1">
      <alignment horizontal="left" vertical="center" wrapText="1"/>
    </xf>
    <xf numFmtId="165" fontId="19" fillId="5" borderId="1" xfId="0" applyNumberFormat="1" applyFont="1" applyFill="1" applyBorder="1" applyAlignment="1">
      <alignment horizontal="right" vertical="center"/>
    </xf>
    <xf numFmtId="4" fontId="18" fillId="5" borderId="1" xfId="0" applyNumberFormat="1" applyFont="1" applyFill="1" applyBorder="1" applyAlignment="1">
      <alignment horizontal="right" vertical="center"/>
    </xf>
    <xf numFmtId="0" fontId="21" fillId="5" borderId="1" xfId="0" applyFont="1" applyFill="1" applyBorder="1" applyAlignment="1">
      <alignment vertical="center" wrapText="1"/>
    </xf>
    <xf numFmtId="0" fontId="21" fillId="5" borderId="1" xfId="0" applyFont="1" applyFill="1" applyBorder="1" applyAlignment="1">
      <alignment horizontal="right" vertical="center"/>
    </xf>
    <xf numFmtId="165" fontId="19" fillId="5" borderId="1" xfId="0" applyNumberFormat="1" applyFont="1" applyFill="1" applyBorder="1" applyAlignment="1">
      <alignment horizontal="right"/>
    </xf>
    <xf numFmtId="165" fontId="22" fillId="5" borderId="1" xfId="0" applyNumberFormat="1" applyFont="1" applyFill="1" applyBorder="1" applyAlignment="1">
      <alignment horizontal="right"/>
    </xf>
    <xf numFmtId="0" fontId="19" fillId="5" borderId="1" xfId="0" applyFont="1" applyFill="1" applyBorder="1" applyAlignment="1">
      <alignment horizontal="right" wrapText="1"/>
    </xf>
    <xf numFmtId="0" fontId="20" fillId="5" borderId="1" xfId="0" applyFont="1" applyFill="1" applyBorder="1" applyAlignment="1">
      <alignment wrapText="1"/>
    </xf>
    <xf numFmtId="0" fontId="19" fillId="5" borderId="1" xfId="0" applyFont="1" applyFill="1" applyBorder="1" applyAlignment="1">
      <alignment horizontal="right" vertical="center" wrapText="1"/>
    </xf>
    <xf numFmtId="166" fontId="18" fillId="5" borderId="1" xfId="0" applyNumberFormat="1" applyFont="1" applyFill="1" applyBorder="1" applyAlignment="1">
      <alignment horizontal="right" wrapText="1"/>
    </xf>
    <xf numFmtId="165" fontId="19" fillId="5" borderId="1" xfId="0" applyNumberFormat="1" applyFont="1" applyFill="1" applyBorder="1"/>
    <xf numFmtId="165" fontId="18" fillId="5" borderId="1" xfId="0" applyNumberFormat="1" applyFont="1" applyFill="1" applyBorder="1"/>
    <xf numFmtId="166" fontId="19" fillId="5" borderId="1" xfId="0" applyNumberFormat="1" applyFont="1" applyFill="1" applyBorder="1"/>
    <xf numFmtId="166" fontId="18" fillId="5" borderId="1" xfId="0" applyNumberFormat="1" applyFont="1" applyFill="1" applyBorder="1"/>
    <xf numFmtId="0" fontId="0" fillId="5" borderId="0" xfId="0" applyFill="1"/>
    <xf numFmtId="166" fontId="18" fillId="0" borderId="1" xfId="0" applyNumberFormat="1" applyFont="1" applyBorder="1" applyAlignment="1">
      <alignment horizontal="right" vertical="top" wrapText="1"/>
    </xf>
    <xf numFmtId="166" fontId="18" fillId="5" borderId="1" xfId="0" applyNumberFormat="1" applyFont="1" applyFill="1" applyBorder="1" applyAlignment="1">
      <alignment horizontal="right" vertical="top" wrapText="1"/>
    </xf>
    <xf numFmtId="166" fontId="21" fillId="5" borderId="1" xfId="0" applyNumberFormat="1" applyFont="1" applyFill="1" applyBorder="1"/>
    <xf numFmtId="166" fontId="18" fillId="5" borderId="1" xfId="0" applyNumberFormat="1" applyFont="1" applyFill="1" applyBorder="1" applyAlignment="1">
      <alignment horizontal="right" vertical="center"/>
    </xf>
    <xf numFmtId="166" fontId="21" fillId="5" borderId="1" xfId="0" applyNumberFormat="1" applyFont="1" applyFill="1" applyBorder="1" applyAlignment="1">
      <alignment horizontal="right" vertical="center"/>
    </xf>
    <xf numFmtId="166" fontId="21" fillId="5" borderId="1" xfId="0" applyNumberFormat="1" applyFont="1" applyFill="1" applyBorder="1" applyAlignment="1">
      <alignment horizontal="right"/>
    </xf>
    <xf numFmtId="166" fontId="19" fillId="5" borderId="1" xfId="0" applyNumberFormat="1" applyFont="1" applyFill="1" applyBorder="1" applyAlignment="1">
      <alignment horizontal="right" wrapText="1"/>
    </xf>
    <xf numFmtId="166" fontId="21" fillId="5" borderId="1" xfId="0" applyNumberFormat="1" applyFont="1" applyFill="1" applyBorder="1" applyAlignment="1">
      <alignment horizontal="right" wrapText="1"/>
    </xf>
    <xf numFmtId="166" fontId="18" fillId="5" borderId="1" xfId="0" applyNumberFormat="1" applyFont="1" applyFill="1" applyBorder="1" applyAlignment="1">
      <alignment horizontal="right" vertical="center" wrapText="1"/>
    </xf>
    <xf numFmtId="166" fontId="22" fillId="5" borderId="1" xfId="0" applyNumberFormat="1" applyFont="1" applyFill="1" applyBorder="1" applyAlignment="1">
      <alignment horizontal="right"/>
    </xf>
    <xf numFmtId="166" fontId="18" fillId="5" borderId="1" xfId="0" applyNumberFormat="1" applyFont="1" applyFill="1" applyBorder="1" applyAlignment="1">
      <alignment vertical="center" wrapText="1"/>
    </xf>
    <xf numFmtId="166" fontId="21" fillId="5" borderId="1" xfId="0" applyNumberFormat="1" applyFont="1" applyFill="1" applyBorder="1" applyAlignment="1">
      <alignment vertical="center" wrapText="1"/>
    </xf>
    <xf numFmtId="2" fontId="18" fillId="5" borderId="1" xfId="0" applyNumberFormat="1" applyFont="1" applyFill="1" applyBorder="1"/>
    <xf numFmtId="2" fontId="19" fillId="5" borderId="1" xfId="0" applyNumberFormat="1" applyFont="1" applyFill="1" applyBorder="1"/>
    <xf numFmtId="4" fontId="19" fillId="5" borderId="1" xfId="0" applyNumberFormat="1" applyFont="1" applyFill="1" applyBorder="1"/>
    <xf numFmtId="4" fontId="18" fillId="5" borderId="1" xfId="0" applyNumberFormat="1" applyFont="1" applyFill="1" applyBorder="1"/>
    <xf numFmtId="0" fontId="18" fillId="0" borderId="1" xfId="0" applyFont="1" applyFill="1" applyBorder="1" applyAlignment="1">
      <alignment horizontal="left" vertical="center" wrapText="1"/>
    </xf>
    <xf numFmtId="164" fontId="26" fillId="0" borderId="1" xfId="2" applyFont="1" applyFill="1" applyBorder="1" applyAlignment="1" applyProtection="1">
      <alignment horizontal="center" vertical="center" wrapText="1"/>
    </xf>
    <xf numFmtId="0" fontId="16" fillId="0" borderId="2" xfId="1" applyFont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3" fillId="0" borderId="0" xfId="1" applyFont="1" applyBorder="1" applyAlignment="1">
      <alignment horizontal="center" wrapText="1"/>
    </xf>
  </cellXfs>
  <cellStyles count="3">
    <cellStyle name="Обычный" xfId="0" builtinId="0"/>
    <cellStyle name="Обычный 3" xfId="1"/>
    <cellStyle name="Финансовый 2" xfId="2"/>
  </cellStyles>
  <dxfs count="0"/>
  <tableStyles count="0" defaultTableStyle="TableStyleMedium2" defaultPivotStyle="PivotStyleLight16"/>
  <colors>
    <mruColors>
      <color rgb="FF00CC66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5"/>
  <sheetViews>
    <sheetView tabSelected="1" view="pageBreakPreview" zoomScale="60" zoomScaleNormal="100" workbookViewId="0">
      <selection activeCell="G1" sqref="G1:G2"/>
    </sheetView>
  </sheetViews>
  <sheetFormatPr defaultColWidth="7.7265625" defaultRowHeight="26.25" customHeight="1" x14ac:dyDescent="0.25"/>
  <cols>
    <col min="2" max="2" width="13.453125" customWidth="1"/>
    <col min="3" max="3" width="25.1796875" customWidth="1"/>
    <col min="4" max="4" width="36.1796875" customWidth="1"/>
    <col min="5" max="5" width="25.54296875" customWidth="1"/>
    <col min="6" max="6" width="18.81640625" customWidth="1"/>
    <col min="7" max="7" width="20" customWidth="1"/>
    <col min="8" max="8" width="24" customWidth="1"/>
    <col min="9" max="9" width="17.453125" customWidth="1"/>
  </cols>
  <sheetData>
    <row r="1" spans="1:9" ht="26.25" customHeight="1" x14ac:dyDescent="0.25">
      <c r="G1" s="302" t="s">
        <v>1340</v>
      </c>
    </row>
    <row r="2" spans="1:9" ht="114" customHeight="1" x14ac:dyDescent="0.35">
      <c r="B2" s="221"/>
      <c r="C2" s="301" t="s">
        <v>1339</v>
      </c>
      <c r="D2" s="301"/>
      <c r="E2" s="301"/>
      <c r="F2" s="301"/>
      <c r="G2" s="303"/>
    </row>
    <row r="3" spans="1:9" ht="31" x14ac:dyDescent="0.35">
      <c r="A3" s="48"/>
      <c r="B3" s="245" t="s">
        <v>174</v>
      </c>
      <c r="C3" s="245" t="s">
        <v>759</v>
      </c>
      <c r="D3" s="222" t="s">
        <v>171</v>
      </c>
      <c r="E3" s="222" t="s">
        <v>214</v>
      </c>
      <c r="F3" s="222" t="s">
        <v>173</v>
      </c>
      <c r="G3" s="222" t="s">
        <v>172</v>
      </c>
    </row>
    <row r="4" spans="1:9" ht="15.5" x14ac:dyDescent="0.35">
      <c r="A4" s="48"/>
      <c r="B4" s="231"/>
      <c r="C4" s="231"/>
      <c r="D4" s="250" t="s">
        <v>758</v>
      </c>
      <c r="E4" s="250"/>
      <c r="F4" s="231" t="s">
        <v>37</v>
      </c>
      <c r="G4" s="231" t="s">
        <v>130</v>
      </c>
    </row>
    <row r="5" spans="1:9" ht="45" x14ac:dyDescent="0.3">
      <c r="A5" s="48"/>
      <c r="B5" s="250"/>
      <c r="C5" s="250"/>
      <c r="D5" s="255" t="s">
        <v>159</v>
      </c>
      <c r="E5" s="255"/>
      <c r="F5" s="250"/>
      <c r="G5" s="250"/>
    </row>
    <row r="6" spans="1:9" ht="15.5" x14ac:dyDescent="0.35">
      <c r="A6" s="48">
        <v>1</v>
      </c>
      <c r="B6" s="230">
        <v>1169</v>
      </c>
      <c r="C6" s="230" t="s">
        <v>760</v>
      </c>
      <c r="D6" s="223" t="s">
        <v>216</v>
      </c>
      <c r="E6" s="223" t="s">
        <v>215</v>
      </c>
      <c r="F6" s="224">
        <v>630</v>
      </c>
      <c r="G6" s="225">
        <v>0.158</v>
      </c>
      <c r="H6" s="220"/>
      <c r="I6" s="91"/>
    </row>
    <row r="7" spans="1:9" ht="46.5" x14ac:dyDescent="0.35">
      <c r="A7" s="48">
        <v>2</v>
      </c>
      <c r="B7" s="230">
        <v>1774</v>
      </c>
      <c r="C7" s="230" t="s">
        <v>761</v>
      </c>
      <c r="D7" s="223" t="s">
        <v>131</v>
      </c>
      <c r="E7" s="223" t="s">
        <v>157</v>
      </c>
      <c r="F7" s="224">
        <v>750</v>
      </c>
      <c r="G7" s="240">
        <v>0.25</v>
      </c>
      <c r="H7" s="220"/>
      <c r="I7" s="91"/>
    </row>
    <row r="8" spans="1:9" ht="46.5" x14ac:dyDescent="0.35">
      <c r="A8" s="48">
        <v>3</v>
      </c>
      <c r="B8" s="230">
        <v>1775</v>
      </c>
      <c r="C8" s="230" t="s">
        <v>762</v>
      </c>
      <c r="D8" s="223" t="s">
        <v>131</v>
      </c>
      <c r="E8" s="223" t="s">
        <v>158</v>
      </c>
      <c r="F8" s="231">
        <v>1714</v>
      </c>
      <c r="G8" s="281">
        <v>0.26</v>
      </c>
      <c r="H8" s="220"/>
      <c r="I8" s="91"/>
    </row>
    <row r="9" spans="1:9" ht="31" x14ac:dyDescent="0.35">
      <c r="A9" s="48">
        <v>4</v>
      </c>
      <c r="B9" s="231">
        <v>1170</v>
      </c>
      <c r="C9" s="231" t="s">
        <v>763</v>
      </c>
      <c r="D9" s="226" t="s">
        <v>741</v>
      </c>
      <c r="E9" s="226" t="s">
        <v>1</v>
      </c>
      <c r="F9" s="227">
        <v>3520</v>
      </c>
      <c r="G9" s="240">
        <v>0.88</v>
      </c>
      <c r="H9" s="220"/>
      <c r="I9" s="91"/>
    </row>
    <row r="10" spans="1:9" ht="31" x14ac:dyDescent="0.35">
      <c r="A10" s="48">
        <v>5</v>
      </c>
      <c r="B10" s="230">
        <v>1172</v>
      </c>
      <c r="C10" s="230" t="s">
        <v>764</v>
      </c>
      <c r="D10" s="223" t="s">
        <v>218</v>
      </c>
      <c r="E10" s="223" t="s">
        <v>2</v>
      </c>
      <c r="F10" s="231">
        <v>4032</v>
      </c>
      <c r="G10" s="231">
        <v>1.1319999999999999</v>
      </c>
      <c r="H10" s="220"/>
      <c r="I10" s="91"/>
    </row>
    <row r="11" spans="1:9" ht="31" x14ac:dyDescent="0.35">
      <c r="A11" s="48">
        <v>6</v>
      </c>
      <c r="B11" s="230">
        <v>1173</v>
      </c>
      <c r="C11" s="230" t="s">
        <v>765</v>
      </c>
      <c r="D11" s="223" t="s">
        <v>218</v>
      </c>
      <c r="E11" s="223" t="s">
        <v>3</v>
      </c>
      <c r="F11" s="224">
        <v>963</v>
      </c>
      <c r="G11" s="240">
        <v>0.24</v>
      </c>
      <c r="H11" s="220"/>
      <c r="I11" s="91"/>
    </row>
    <row r="12" spans="1:9" ht="46.5" x14ac:dyDescent="0.35">
      <c r="A12" s="48">
        <v>7</v>
      </c>
      <c r="B12" s="230">
        <v>1762</v>
      </c>
      <c r="C12" s="230" t="s">
        <v>766</v>
      </c>
      <c r="D12" s="223" t="s">
        <v>131</v>
      </c>
      <c r="E12" s="223" t="s">
        <v>132</v>
      </c>
      <c r="F12" s="224">
        <v>1575</v>
      </c>
      <c r="G12" s="240">
        <v>0.45</v>
      </c>
      <c r="H12" s="220"/>
      <c r="I12" s="91"/>
    </row>
    <row r="13" spans="1:9" ht="46.5" x14ac:dyDescent="0.35">
      <c r="A13" s="48">
        <v>8</v>
      </c>
      <c r="B13" s="230">
        <v>1763</v>
      </c>
      <c r="C13" s="230" t="s">
        <v>767</v>
      </c>
      <c r="D13" s="223" t="s">
        <v>131</v>
      </c>
      <c r="E13" s="223" t="s">
        <v>133</v>
      </c>
      <c r="F13" s="224">
        <v>1985</v>
      </c>
      <c r="G13" s="240">
        <v>0.55000000000000004</v>
      </c>
      <c r="H13" s="220"/>
      <c r="I13" s="91"/>
    </row>
    <row r="14" spans="1:9" ht="46.5" x14ac:dyDescent="0.35">
      <c r="A14" s="48">
        <v>9</v>
      </c>
      <c r="B14" s="230">
        <v>1764</v>
      </c>
      <c r="C14" s="230" t="s">
        <v>768</v>
      </c>
      <c r="D14" s="223" t="s">
        <v>131</v>
      </c>
      <c r="E14" s="223" t="s">
        <v>134</v>
      </c>
      <c r="F14" s="224">
        <v>799.6</v>
      </c>
      <c r="G14" s="225">
        <v>0.112</v>
      </c>
      <c r="H14" s="220"/>
      <c r="I14" s="91"/>
    </row>
    <row r="15" spans="1:9" ht="46.5" x14ac:dyDescent="0.35">
      <c r="A15" s="48">
        <v>10</v>
      </c>
      <c r="B15" s="230">
        <v>1765</v>
      </c>
      <c r="C15" s="230" t="s">
        <v>769</v>
      </c>
      <c r="D15" s="223" t="s">
        <v>131</v>
      </c>
      <c r="E15" s="223" t="s">
        <v>135</v>
      </c>
      <c r="F15" s="224">
        <v>783</v>
      </c>
      <c r="G15" s="225">
        <v>0.26100000000000001</v>
      </c>
      <c r="H15" s="220"/>
      <c r="I15" s="91"/>
    </row>
    <row r="16" spans="1:9" ht="46.5" x14ac:dyDescent="0.35">
      <c r="A16" s="48">
        <v>11</v>
      </c>
      <c r="B16" s="230">
        <v>1766</v>
      </c>
      <c r="C16" s="230" t="s">
        <v>770</v>
      </c>
      <c r="D16" s="223" t="s">
        <v>131</v>
      </c>
      <c r="E16" s="223" t="s">
        <v>136</v>
      </c>
      <c r="F16" s="231">
        <v>1445</v>
      </c>
      <c r="G16" s="231">
        <v>0.46500000000000002</v>
      </c>
      <c r="H16" s="220"/>
      <c r="I16" s="91"/>
    </row>
    <row r="17" spans="1:9" ht="46.5" x14ac:dyDescent="0.35">
      <c r="A17" s="48">
        <v>12</v>
      </c>
      <c r="B17" s="231">
        <v>1767</v>
      </c>
      <c r="C17" s="231" t="s">
        <v>771</v>
      </c>
      <c r="D17" s="223" t="s">
        <v>131</v>
      </c>
      <c r="E17" s="223" t="s">
        <v>137</v>
      </c>
      <c r="F17" s="224">
        <v>765.7</v>
      </c>
      <c r="G17" s="225">
        <v>0.246</v>
      </c>
      <c r="H17" s="220"/>
      <c r="I17" s="91"/>
    </row>
    <row r="18" spans="1:9" ht="46.5" x14ac:dyDescent="0.35">
      <c r="A18" s="48">
        <v>13</v>
      </c>
      <c r="B18" s="230">
        <v>1769</v>
      </c>
      <c r="C18" s="230" t="s">
        <v>772</v>
      </c>
      <c r="D18" s="223" t="s">
        <v>131</v>
      </c>
      <c r="E18" s="223" t="s">
        <v>138</v>
      </c>
      <c r="F18" s="224">
        <v>592.6</v>
      </c>
      <c r="G18" s="225">
        <v>0.16500000000000001</v>
      </c>
      <c r="H18" s="220"/>
      <c r="I18" s="91"/>
    </row>
    <row r="19" spans="1:9" ht="31" x14ac:dyDescent="0.35">
      <c r="A19" s="48">
        <v>14</v>
      </c>
      <c r="B19" s="230">
        <v>3172</v>
      </c>
      <c r="C19" s="230" t="s">
        <v>773</v>
      </c>
      <c r="D19" s="223" t="s">
        <v>207</v>
      </c>
      <c r="E19" s="223" t="s">
        <v>139</v>
      </c>
      <c r="F19" s="224">
        <v>978</v>
      </c>
      <c r="G19" s="240">
        <v>0.19</v>
      </c>
      <c r="H19" s="220"/>
      <c r="I19" s="91"/>
    </row>
    <row r="20" spans="1:9" ht="62" x14ac:dyDescent="0.35">
      <c r="A20" s="48">
        <v>15</v>
      </c>
      <c r="B20" s="230">
        <v>3200</v>
      </c>
      <c r="C20" s="230" t="s">
        <v>774</v>
      </c>
      <c r="D20" s="223" t="s">
        <v>558</v>
      </c>
      <c r="E20" s="223" t="s">
        <v>215</v>
      </c>
      <c r="F20" s="231">
        <v>822</v>
      </c>
      <c r="G20" s="231">
        <v>0.13300000000000001</v>
      </c>
      <c r="H20" s="220"/>
      <c r="I20" s="91"/>
    </row>
    <row r="21" spans="1:9" ht="31" x14ac:dyDescent="0.35">
      <c r="A21" s="48">
        <v>16</v>
      </c>
      <c r="B21" s="231">
        <v>3217</v>
      </c>
      <c r="C21" s="231" t="s">
        <v>775</v>
      </c>
      <c r="D21" s="226" t="s">
        <v>569</v>
      </c>
      <c r="E21" s="226" t="s">
        <v>570</v>
      </c>
      <c r="F21" s="231">
        <v>1009</v>
      </c>
      <c r="G21" s="231">
        <v>0.307</v>
      </c>
      <c r="H21" s="220"/>
      <c r="I21" s="91"/>
    </row>
    <row r="22" spans="1:9" ht="15.5" x14ac:dyDescent="0.35">
      <c r="A22" s="48">
        <v>17</v>
      </c>
      <c r="B22" s="231">
        <v>3314</v>
      </c>
      <c r="C22" s="231" t="s">
        <v>776</v>
      </c>
      <c r="D22" s="226" t="s">
        <v>224</v>
      </c>
      <c r="E22" s="226" t="s">
        <v>574</v>
      </c>
      <c r="F22" s="231">
        <v>535.38</v>
      </c>
      <c r="G22" s="231">
        <v>8.8999999999999996E-2</v>
      </c>
      <c r="H22" s="220"/>
      <c r="I22" s="91"/>
    </row>
    <row r="23" spans="1:9" ht="15.5" x14ac:dyDescent="0.35">
      <c r="A23" s="48">
        <v>18</v>
      </c>
      <c r="B23" s="231">
        <v>3315</v>
      </c>
      <c r="C23" s="231" t="s">
        <v>777</v>
      </c>
      <c r="D23" s="226" t="s">
        <v>224</v>
      </c>
      <c r="E23" s="226" t="s">
        <v>575</v>
      </c>
      <c r="F23" s="231">
        <v>861.76</v>
      </c>
      <c r="G23" s="231">
        <v>0.18099999999999999</v>
      </c>
      <c r="H23" s="91"/>
      <c r="I23" s="91"/>
    </row>
    <row r="24" spans="1:9" ht="15.5" x14ac:dyDescent="0.35">
      <c r="A24" s="48">
        <v>19</v>
      </c>
      <c r="B24" s="231">
        <v>3316</v>
      </c>
      <c r="C24" s="231" t="s">
        <v>778</v>
      </c>
      <c r="D24" s="226" t="s">
        <v>224</v>
      </c>
      <c r="E24" s="226" t="s">
        <v>576</v>
      </c>
      <c r="F24" s="231">
        <v>3425.72</v>
      </c>
      <c r="G24" s="231">
        <v>0.76100000000000001</v>
      </c>
      <c r="H24" s="91"/>
      <c r="I24" s="91"/>
    </row>
    <row r="25" spans="1:9" ht="15.5" x14ac:dyDescent="0.35">
      <c r="A25" s="48">
        <v>20</v>
      </c>
      <c r="B25" s="231">
        <v>3318</v>
      </c>
      <c r="C25" s="231" t="s">
        <v>779</v>
      </c>
      <c r="D25" s="226" t="s">
        <v>224</v>
      </c>
      <c r="E25" s="226" t="s">
        <v>580</v>
      </c>
      <c r="F25" s="231">
        <v>14239</v>
      </c>
      <c r="G25" s="231">
        <v>3.2639999999999998</v>
      </c>
      <c r="H25" s="91"/>
      <c r="I25" s="91"/>
    </row>
    <row r="26" spans="1:9" ht="30" x14ac:dyDescent="0.35">
      <c r="A26" s="48"/>
      <c r="B26" s="231"/>
      <c r="C26" s="231"/>
      <c r="D26" s="255" t="s">
        <v>146</v>
      </c>
      <c r="E26" s="255"/>
      <c r="F26" s="260">
        <f>SUM(F6:F25)</f>
        <v>41425.759999999995</v>
      </c>
      <c r="G26" s="260">
        <f>SUM(G6:G25)</f>
        <v>10.094000000000001</v>
      </c>
      <c r="H26" s="91"/>
      <c r="I26" s="91"/>
    </row>
    <row r="27" spans="1:9" ht="45" x14ac:dyDescent="0.35">
      <c r="A27" s="48"/>
      <c r="B27" s="231"/>
      <c r="C27" s="231"/>
      <c r="D27" s="255" t="s">
        <v>160</v>
      </c>
      <c r="E27" s="255"/>
      <c r="F27" s="260"/>
      <c r="G27" s="260"/>
      <c r="H27" s="91"/>
      <c r="I27" s="91"/>
    </row>
    <row r="28" spans="1:9" ht="46.5" x14ac:dyDescent="0.35">
      <c r="A28" s="48">
        <v>21</v>
      </c>
      <c r="B28" s="231">
        <v>1770</v>
      </c>
      <c r="C28" s="231" t="s">
        <v>780</v>
      </c>
      <c r="D28" s="226" t="s">
        <v>219</v>
      </c>
      <c r="E28" s="226" t="s">
        <v>139</v>
      </c>
      <c r="F28" s="224">
        <v>8534</v>
      </c>
      <c r="G28" s="224">
        <v>2.2770000000000001</v>
      </c>
      <c r="H28" s="91"/>
      <c r="I28" s="91"/>
    </row>
    <row r="29" spans="1:9" ht="46.5" x14ac:dyDescent="0.35">
      <c r="A29" s="48">
        <v>22</v>
      </c>
      <c r="B29" s="230">
        <v>1771</v>
      </c>
      <c r="C29" s="230" t="s">
        <v>781</v>
      </c>
      <c r="D29" s="223" t="s">
        <v>219</v>
      </c>
      <c r="E29" s="226" t="s">
        <v>140</v>
      </c>
      <c r="F29" s="228">
        <v>2430</v>
      </c>
      <c r="G29" s="283">
        <v>0.68</v>
      </c>
      <c r="H29" s="91"/>
      <c r="I29" s="91"/>
    </row>
    <row r="30" spans="1:9" ht="46.5" x14ac:dyDescent="0.35">
      <c r="A30" s="48">
        <v>23</v>
      </c>
      <c r="B30" s="230">
        <v>1772</v>
      </c>
      <c r="C30" s="230" t="s">
        <v>782</v>
      </c>
      <c r="D30" s="223" t="s">
        <v>219</v>
      </c>
      <c r="E30" s="229" t="s">
        <v>141</v>
      </c>
      <c r="F30" s="228">
        <v>772</v>
      </c>
      <c r="G30" s="283">
        <v>0.185</v>
      </c>
      <c r="H30" s="91"/>
      <c r="I30" s="91"/>
    </row>
    <row r="31" spans="1:9" ht="46.5" x14ac:dyDescent="0.35">
      <c r="A31" s="48">
        <v>24</v>
      </c>
      <c r="B31" s="230">
        <v>1773</v>
      </c>
      <c r="C31" s="230" t="s">
        <v>783</v>
      </c>
      <c r="D31" s="223" t="s">
        <v>219</v>
      </c>
      <c r="E31" s="223" t="s">
        <v>142</v>
      </c>
      <c r="F31" s="228">
        <v>5231.8999999999996</v>
      </c>
      <c r="G31" s="283">
        <v>1.3759999999999999</v>
      </c>
      <c r="H31" s="91"/>
      <c r="I31" s="91"/>
    </row>
    <row r="32" spans="1:9" ht="46.5" x14ac:dyDescent="0.35">
      <c r="A32" s="48">
        <v>25</v>
      </c>
      <c r="B32" s="231">
        <v>1537</v>
      </c>
      <c r="C32" s="231" t="s">
        <v>784</v>
      </c>
      <c r="D32" s="226" t="s">
        <v>586</v>
      </c>
      <c r="E32" s="226" t="s">
        <v>169</v>
      </c>
      <c r="F32" s="224">
        <v>6149.5</v>
      </c>
      <c r="G32" s="284">
        <v>1.105</v>
      </c>
      <c r="H32" s="91"/>
      <c r="I32" s="91"/>
    </row>
    <row r="33" spans="1:9" ht="31" x14ac:dyDescent="0.35">
      <c r="A33" s="48">
        <v>26</v>
      </c>
      <c r="B33" s="231">
        <v>3310</v>
      </c>
      <c r="C33" s="231" t="s">
        <v>785</v>
      </c>
      <c r="D33" s="226" t="s">
        <v>1181</v>
      </c>
      <c r="E33" s="226" t="s">
        <v>1228</v>
      </c>
      <c r="F33" s="224">
        <v>1868</v>
      </c>
      <c r="G33" s="284">
        <v>0.42299999999999999</v>
      </c>
      <c r="H33" s="91"/>
      <c r="I33" s="91"/>
    </row>
    <row r="34" spans="1:9" ht="15.5" x14ac:dyDescent="0.35">
      <c r="A34" s="48">
        <v>27</v>
      </c>
      <c r="B34" s="231">
        <v>3284</v>
      </c>
      <c r="C34" s="231" t="s">
        <v>786</v>
      </c>
      <c r="D34" s="226" t="s">
        <v>224</v>
      </c>
      <c r="E34" s="226" t="s">
        <v>589</v>
      </c>
      <c r="F34" s="224">
        <v>2005</v>
      </c>
      <c r="G34" s="284">
        <v>0.5</v>
      </c>
      <c r="H34" s="91"/>
      <c r="I34" s="91"/>
    </row>
    <row r="35" spans="1:9" ht="31" x14ac:dyDescent="0.35">
      <c r="A35" s="48">
        <v>28</v>
      </c>
      <c r="B35" s="231">
        <v>3556</v>
      </c>
      <c r="C35" s="231" t="s">
        <v>787</v>
      </c>
      <c r="D35" s="226" t="s">
        <v>756</v>
      </c>
      <c r="E35" s="226" t="s">
        <v>757</v>
      </c>
      <c r="F35" s="224">
        <v>19691.7</v>
      </c>
      <c r="G35" s="284">
        <v>3.32</v>
      </c>
      <c r="H35" s="91"/>
      <c r="I35" s="91"/>
    </row>
    <row r="36" spans="1:9" ht="31" x14ac:dyDescent="0.35">
      <c r="A36" s="48">
        <v>29</v>
      </c>
      <c r="B36" s="231">
        <v>3555</v>
      </c>
      <c r="C36" s="231" t="s">
        <v>788</v>
      </c>
      <c r="D36" s="226" t="s">
        <v>754</v>
      </c>
      <c r="E36" s="226" t="s">
        <v>755</v>
      </c>
      <c r="F36" s="224">
        <v>1268</v>
      </c>
      <c r="G36" s="284">
        <v>0.25900000000000001</v>
      </c>
      <c r="H36" s="91"/>
      <c r="I36" s="91"/>
    </row>
    <row r="37" spans="1:9" ht="31" x14ac:dyDescent="0.35">
      <c r="A37" s="48">
        <v>30</v>
      </c>
      <c r="B37" s="231">
        <v>3552</v>
      </c>
      <c r="C37" s="231" t="s">
        <v>789</v>
      </c>
      <c r="D37" s="226" t="s">
        <v>752</v>
      </c>
      <c r="E37" s="226" t="s">
        <v>753</v>
      </c>
      <c r="F37" s="224">
        <v>926.7</v>
      </c>
      <c r="G37" s="284">
        <v>0.21</v>
      </c>
      <c r="H37" s="91"/>
      <c r="I37" s="91"/>
    </row>
    <row r="38" spans="1:9" ht="31" x14ac:dyDescent="0.35">
      <c r="A38" s="48">
        <v>31</v>
      </c>
      <c r="B38" s="231">
        <v>3285</v>
      </c>
      <c r="C38" s="231" t="s">
        <v>790</v>
      </c>
      <c r="D38" s="226" t="s">
        <v>243</v>
      </c>
      <c r="E38" s="226" t="s">
        <v>590</v>
      </c>
      <c r="F38" s="224">
        <v>1524</v>
      </c>
      <c r="G38" s="284">
        <v>0.40899999999999997</v>
      </c>
      <c r="H38" s="91"/>
      <c r="I38" s="91"/>
    </row>
    <row r="39" spans="1:9" ht="30" x14ac:dyDescent="0.3">
      <c r="A39" s="48"/>
      <c r="B39" s="250"/>
      <c r="C39" s="250"/>
      <c r="D39" s="255" t="s">
        <v>147</v>
      </c>
      <c r="E39" s="255"/>
      <c r="F39" s="261">
        <f>SUM(F28:F38)</f>
        <v>50400.800000000003</v>
      </c>
      <c r="G39" s="264">
        <f>SUM(G28:G38)</f>
        <v>10.744000000000003</v>
      </c>
      <c r="H39" s="91"/>
      <c r="I39" s="91"/>
    </row>
    <row r="40" spans="1:9" ht="30" x14ac:dyDescent="0.3">
      <c r="A40" s="48"/>
      <c r="B40" s="250"/>
      <c r="C40" s="250"/>
      <c r="D40" s="255" t="s">
        <v>161</v>
      </c>
      <c r="E40" s="255"/>
      <c r="F40" s="261"/>
      <c r="G40" s="261"/>
      <c r="H40" s="91"/>
      <c r="I40" s="91"/>
    </row>
    <row r="41" spans="1:9" ht="31" x14ac:dyDescent="0.35">
      <c r="A41" s="48">
        <v>32</v>
      </c>
      <c r="B41" s="231">
        <v>1174</v>
      </c>
      <c r="C41" s="231" t="s">
        <v>791</v>
      </c>
      <c r="D41" s="226" t="s">
        <v>1305</v>
      </c>
      <c r="E41" s="226" t="s">
        <v>3</v>
      </c>
      <c r="F41" s="225">
        <v>6400</v>
      </c>
      <c r="G41" s="240">
        <v>1.6</v>
      </c>
      <c r="H41" s="220"/>
      <c r="I41" s="91"/>
    </row>
    <row r="42" spans="1:9" ht="31" x14ac:dyDescent="0.35">
      <c r="A42" s="48">
        <v>33</v>
      </c>
      <c r="B42" s="231">
        <v>3553</v>
      </c>
      <c r="C42" s="231" t="s">
        <v>792</v>
      </c>
      <c r="D42" s="226" t="s">
        <v>1305</v>
      </c>
      <c r="E42" s="226" t="s">
        <v>2</v>
      </c>
      <c r="F42" s="256">
        <v>11164</v>
      </c>
      <c r="G42" s="257">
        <v>2.7909999999999999</v>
      </c>
      <c r="H42" s="220"/>
      <c r="I42" s="91"/>
    </row>
    <row r="43" spans="1:9" ht="15.5" x14ac:dyDescent="0.35">
      <c r="A43" s="48">
        <v>34</v>
      </c>
      <c r="B43" s="231">
        <v>1176</v>
      </c>
      <c r="C43" s="231" t="s">
        <v>793</v>
      </c>
      <c r="D43" s="226" t="s">
        <v>742</v>
      </c>
      <c r="E43" s="226" t="s">
        <v>4</v>
      </c>
      <c r="F43" s="225">
        <v>5996</v>
      </c>
      <c r="G43" s="225">
        <v>1.4710000000000001</v>
      </c>
      <c r="H43" s="220"/>
      <c r="I43" s="91"/>
    </row>
    <row r="44" spans="1:9" ht="15.5" x14ac:dyDescent="0.35">
      <c r="A44" s="48">
        <v>35</v>
      </c>
      <c r="B44" s="231">
        <v>1177</v>
      </c>
      <c r="C44" s="231" t="s">
        <v>794</v>
      </c>
      <c r="D44" s="226" t="s">
        <v>1306</v>
      </c>
      <c r="E44" s="226" t="s">
        <v>5</v>
      </c>
      <c r="F44" s="225">
        <v>5540</v>
      </c>
      <c r="G44" s="227">
        <v>1.385</v>
      </c>
      <c r="H44" s="220"/>
      <c r="I44" s="91"/>
    </row>
    <row r="45" spans="1:9" ht="15.5" x14ac:dyDescent="0.35">
      <c r="A45" s="48">
        <v>36</v>
      </c>
      <c r="B45" s="231">
        <v>1178</v>
      </c>
      <c r="C45" s="231" t="s">
        <v>795</v>
      </c>
      <c r="D45" s="226" t="s">
        <v>734</v>
      </c>
      <c r="E45" s="226" t="s">
        <v>6</v>
      </c>
      <c r="F45" s="225">
        <v>3440</v>
      </c>
      <c r="G45" s="240">
        <v>0.86</v>
      </c>
      <c r="H45" s="220"/>
      <c r="I45" s="91"/>
    </row>
    <row r="46" spans="1:9" ht="31" x14ac:dyDescent="0.35">
      <c r="A46" s="48">
        <v>37</v>
      </c>
      <c r="B46" s="230">
        <v>1179</v>
      </c>
      <c r="C46" s="230" t="s">
        <v>796</v>
      </c>
      <c r="D46" s="223" t="s">
        <v>1305</v>
      </c>
      <c r="E46" s="223" t="s">
        <v>7</v>
      </c>
      <c r="F46" s="225">
        <v>3200</v>
      </c>
      <c r="G46" s="240">
        <v>0.8</v>
      </c>
      <c r="H46" s="220"/>
      <c r="I46" s="91"/>
    </row>
    <row r="47" spans="1:9" ht="31" x14ac:dyDescent="0.35">
      <c r="A47" s="48">
        <v>38</v>
      </c>
      <c r="B47" s="230">
        <v>1180</v>
      </c>
      <c r="C47" s="230" t="s">
        <v>797</v>
      </c>
      <c r="D47" s="223" t="s">
        <v>1305</v>
      </c>
      <c r="E47" s="223" t="s">
        <v>8</v>
      </c>
      <c r="F47" s="225">
        <v>6000</v>
      </c>
      <c r="G47" s="240">
        <v>1.5</v>
      </c>
      <c r="H47" s="220"/>
      <c r="I47" s="91"/>
    </row>
    <row r="48" spans="1:9" ht="46.5" x14ac:dyDescent="0.35">
      <c r="A48" s="48">
        <v>39</v>
      </c>
      <c r="B48" s="231">
        <v>1181</v>
      </c>
      <c r="C48" s="231" t="s">
        <v>798</v>
      </c>
      <c r="D48" s="226" t="s">
        <v>207</v>
      </c>
      <c r="E48" s="226" t="s">
        <v>1241</v>
      </c>
      <c r="F48" s="225">
        <v>3141</v>
      </c>
      <c r="G48" s="225">
        <v>0.72299999999999998</v>
      </c>
      <c r="H48" s="220"/>
      <c r="I48" s="91"/>
    </row>
    <row r="49" spans="1:9" ht="31" x14ac:dyDescent="0.35">
      <c r="A49" s="48">
        <v>40</v>
      </c>
      <c r="B49" s="231">
        <v>1182</v>
      </c>
      <c r="C49" s="231" t="s">
        <v>799</v>
      </c>
      <c r="D49" s="226" t="s">
        <v>743</v>
      </c>
      <c r="E49" s="226" t="s">
        <v>1196</v>
      </c>
      <c r="F49" s="225">
        <v>7600</v>
      </c>
      <c r="G49" s="240">
        <v>1.9</v>
      </c>
      <c r="H49" s="220"/>
      <c r="I49" s="91"/>
    </row>
    <row r="50" spans="1:9" ht="31" x14ac:dyDescent="0.35">
      <c r="A50" s="48">
        <v>41</v>
      </c>
      <c r="B50" s="231">
        <v>1183</v>
      </c>
      <c r="C50" s="231" t="s">
        <v>800</v>
      </c>
      <c r="D50" s="226" t="s">
        <v>1307</v>
      </c>
      <c r="E50" s="226" t="s">
        <v>11</v>
      </c>
      <c r="F50" s="225">
        <v>1340</v>
      </c>
      <c r="G50" s="225">
        <v>0.33500000000000002</v>
      </c>
      <c r="H50" s="220"/>
      <c r="I50" s="91"/>
    </row>
    <row r="51" spans="1:9" ht="31" x14ac:dyDescent="0.35">
      <c r="A51" s="48">
        <v>42</v>
      </c>
      <c r="B51" s="231">
        <v>1184</v>
      </c>
      <c r="C51" s="231" t="s">
        <v>801</v>
      </c>
      <c r="D51" s="226" t="s">
        <v>1305</v>
      </c>
      <c r="E51" s="226" t="s">
        <v>12</v>
      </c>
      <c r="F51" s="225">
        <v>3200</v>
      </c>
      <c r="G51" s="240">
        <v>0.8</v>
      </c>
      <c r="H51" s="220"/>
      <c r="I51" s="91"/>
    </row>
    <row r="52" spans="1:9" ht="31" x14ac:dyDescent="0.35">
      <c r="A52" s="48">
        <v>43</v>
      </c>
      <c r="B52" s="231">
        <v>1185</v>
      </c>
      <c r="C52" s="231" t="s">
        <v>802</v>
      </c>
      <c r="D52" s="226" t="s">
        <v>1234</v>
      </c>
      <c r="E52" s="226" t="s">
        <v>1240</v>
      </c>
      <c r="F52" s="225">
        <v>5720</v>
      </c>
      <c r="G52" s="240">
        <v>1.43</v>
      </c>
      <c r="H52" s="220"/>
      <c r="I52" s="91"/>
    </row>
    <row r="53" spans="1:9" ht="31" x14ac:dyDescent="0.35">
      <c r="A53" s="48">
        <v>44</v>
      </c>
      <c r="B53" s="231">
        <v>1186</v>
      </c>
      <c r="C53" s="231" t="s">
        <v>803</v>
      </c>
      <c r="D53" s="226" t="s">
        <v>1182</v>
      </c>
      <c r="E53" s="226" t="s">
        <v>1183</v>
      </c>
      <c r="F53" s="225">
        <v>6640</v>
      </c>
      <c r="G53" s="240">
        <v>1.66</v>
      </c>
      <c r="H53" s="220"/>
      <c r="I53" s="91"/>
    </row>
    <row r="54" spans="1:9" ht="31" x14ac:dyDescent="0.35">
      <c r="A54" s="48">
        <v>45</v>
      </c>
      <c r="B54" s="231">
        <v>3554</v>
      </c>
      <c r="C54" s="231" t="s">
        <v>804</v>
      </c>
      <c r="D54" s="226" t="s">
        <v>1305</v>
      </c>
      <c r="E54" s="226" t="s">
        <v>15</v>
      </c>
      <c r="F54" s="225">
        <v>3920</v>
      </c>
      <c r="G54" s="240">
        <v>0.98</v>
      </c>
      <c r="H54" s="220"/>
      <c r="I54" s="91"/>
    </row>
    <row r="55" spans="1:9" ht="31" x14ac:dyDescent="0.35">
      <c r="A55" s="48">
        <v>46</v>
      </c>
      <c r="B55" s="231">
        <v>1188</v>
      </c>
      <c r="C55" s="231" t="s">
        <v>805</v>
      </c>
      <c r="D55" s="226" t="s">
        <v>1187</v>
      </c>
      <c r="E55" s="226" t="s">
        <v>1188</v>
      </c>
      <c r="F55" s="225">
        <v>11600</v>
      </c>
      <c r="G55" s="240">
        <v>2.9</v>
      </c>
      <c r="H55" s="220"/>
      <c r="I55" s="91"/>
    </row>
    <row r="56" spans="1:9" ht="31" x14ac:dyDescent="0.35">
      <c r="A56" s="48">
        <v>47</v>
      </c>
      <c r="B56" s="231">
        <v>1189</v>
      </c>
      <c r="C56" s="231" t="s">
        <v>806</v>
      </c>
      <c r="D56" s="226" t="s">
        <v>744</v>
      </c>
      <c r="E56" s="226" t="s">
        <v>17</v>
      </c>
      <c r="F56" s="225">
        <v>5668</v>
      </c>
      <c r="G56" s="225">
        <v>1.417</v>
      </c>
      <c r="H56" s="220"/>
      <c r="I56" s="91"/>
    </row>
    <row r="57" spans="1:9" ht="15.5" x14ac:dyDescent="0.35">
      <c r="A57" s="48">
        <v>48</v>
      </c>
      <c r="B57" s="231">
        <v>1190</v>
      </c>
      <c r="C57" s="231" t="s">
        <v>807</v>
      </c>
      <c r="D57" s="226" t="s">
        <v>748</v>
      </c>
      <c r="E57" s="226" t="s">
        <v>0</v>
      </c>
      <c r="F57" s="225">
        <v>18000</v>
      </c>
      <c r="G57" s="240">
        <v>4.5</v>
      </c>
      <c r="H57" s="220"/>
      <c r="I57" s="91"/>
    </row>
    <row r="58" spans="1:9" ht="31" x14ac:dyDescent="0.35">
      <c r="A58" s="48">
        <v>49</v>
      </c>
      <c r="B58" s="231">
        <v>1191</v>
      </c>
      <c r="C58" s="231" t="s">
        <v>808</v>
      </c>
      <c r="D58" s="226" t="s">
        <v>1305</v>
      </c>
      <c r="E58" s="226" t="s">
        <v>18</v>
      </c>
      <c r="F58" s="225">
        <v>6400</v>
      </c>
      <c r="G58" s="240">
        <v>1.6</v>
      </c>
      <c r="H58" s="220"/>
      <c r="I58" s="91"/>
    </row>
    <row r="59" spans="1:9" ht="15.5" x14ac:dyDescent="0.35">
      <c r="A59" s="48">
        <v>50</v>
      </c>
      <c r="B59" s="231">
        <v>1192</v>
      </c>
      <c r="C59" s="231" t="s">
        <v>809</v>
      </c>
      <c r="D59" s="226" t="s">
        <v>739</v>
      </c>
      <c r="E59" s="226" t="s">
        <v>19</v>
      </c>
      <c r="F59" s="225">
        <v>7280</v>
      </c>
      <c r="G59" s="240">
        <v>1.82</v>
      </c>
      <c r="H59" s="220"/>
      <c r="I59" s="91"/>
    </row>
    <row r="60" spans="1:9" ht="31" x14ac:dyDescent="0.35">
      <c r="A60" s="48">
        <v>51</v>
      </c>
      <c r="B60" s="231">
        <v>1193</v>
      </c>
      <c r="C60" s="231" t="s">
        <v>810</v>
      </c>
      <c r="D60" s="226" t="s">
        <v>731</v>
      </c>
      <c r="E60" s="226" t="s">
        <v>20</v>
      </c>
      <c r="F60" s="225">
        <v>5120</v>
      </c>
      <c r="G60" s="240">
        <v>1.28</v>
      </c>
      <c r="H60" s="220"/>
      <c r="I60" s="91"/>
    </row>
    <row r="61" spans="1:9" ht="31" x14ac:dyDescent="0.35">
      <c r="A61" s="48">
        <v>52</v>
      </c>
      <c r="B61" s="231">
        <v>1194</v>
      </c>
      <c r="C61" s="231" t="s">
        <v>811</v>
      </c>
      <c r="D61" s="226" t="s">
        <v>747</v>
      </c>
      <c r="E61" s="226" t="s">
        <v>21</v>
      </c>
      <c r="F61" s="225">
        <v>5600</v>
      </c>
      <c r="G61" s="240">
        <v>1.4</v>
      </c>
      <c r="H61" s="220"/>
      <c r="I61" s="91"/>
    </row>
    <row r="62" spans="1:9" ht="31" x14ac:dyDescent="0.35">
      <c r="A62" s="48">
        <v>53</v>
      </c>
      <c r="B62" s="231">
        <v>1195</v>
      </c>
      <c r="C62" s="231" t="s">
        <v>812</v>
      </c>
      <c r="D62" s="226" t="s">
        <v>1305</v>
      </c>
      <c r="E62" s="226" t="s">
        <v>22</v>
      </c>
      <c r="F62" s="225">
        <v>4000</v>
      </c>
      <c r="G62" s="240">
        <v>1</v>
      </c>
      <c r="H62" s="220"/>
      <c r="I62" s="91"/>
    </row>
    <row r="63" spans="1:9" ht="31" x14ac:dyDescent="0.35">
      <c r="A63" s="48">
        <v>54</v>
      </c>
      <c r="B63" s="231">
        <v>1196</v>
      </c>
      <c r="C63" s="231" t="s">
        <v>813</v>
      </c>
      <c r="D63" s="226" t="s">
        <v>1305</v>
      </c>
      <c r="E63" s="226" t="s">
        <v>23</v>
      </c>
      <c r="F63" s="225">
        <v>7200</v>
      </c>
      <c r="G63" s="240">
        <v>1.8</v>
      </c>
      <c r="H63" s="220"/>
      <c r="I63" s="91"/>
    </row>
    <row r="64" spans="1:9" ht="47.25" customHeight="1" x14ac:dyDescent="0.35">
      <c r="A64" s="48">
        <v>55</v>
      </c>
      <c r="B64" s="231">
        <v>1197</v>
      </c>
      <c r="C64" s="231" t="s">
        <v>814</v>
      </c>
      <c r="D64" s="226" t="s">
        <v>713</v>
      </c>
      <c r="E64" s="226" t="s">
        <v>24</v>
      </c>
      <c r="F64" s="225">
        <v>11400</v>
      </c>
      <c r="G64" s="240">
        <v>2.85</v>
      </c>
      <c r="H64" s="220"/>
      <c r="I64" s="91"/>
    </row>
    <row r="65" spans="1:9" ht="47.25" customHeight="1" x14ac:dyDescent="0.35">
      <c r="A65" s="48">
        <v>56</v>
      </c>
      <c r="B65" s="231">
        <v>1198</v>
      </c>
      <c r="C65" s="231" t="s">
        <v>815</v>
      </c>
      <c r="D65" s="226" t="s">
        <v>1305</v>
      </c>
      <c r="E65" s="226" t="s">
        <v>25</v>
      </c>
      <c r="F65" s="225">
        <v>6800</v>
      </c>
      <c r="G65" s="240">
        <v>1.7</v>
      </c>
      <c r="H65" s="220"/>
      <c r="I65" s="91"/>
    </row>
    <row r="66" spans="1:9" ht="51" customHeight="1" x14ac:dyDescent="0.35">
      <c r="A66" s="48">
        <v>57</v>
      </c>
      <c r="B66" s="231">
        <v>1199</v>
      </c>
      <c r="C66" s="231" t="s">
        <v>816</v>
      </c>
      <c r="D66" s="226" t="s">
        <v>715</v>
      </c>
      <c r="E66" s="226" t="s">
        <v>1184</v>
      </c>
      <c r="F66" s="225">
        <v>8016</v>
      </c>
      <c r="G66" s="225">
        <v>2.004</v>
      </c>
      <c r="H66" s="220"/>
      <c r="I66" s="91"/>
    </row>
    <row r="67" spans="1:9" ht="52.5" customHeight="1" x14ac:dyDescent="0.35">
      <c r="A67" s="48">
        <v>58</v>
      </c>
      <c r="B67" s="231">
        <v>1200</v>
      </c>
      <c r="C67" s="231" t="s">
        <v>817</v>
      </c>
      <c r="D67" s="226" t="s">
        <v>714</v>
      </c>
      <c r="E67" s="226" t="s">
        <v>27</v>
      </c>
      <c r="F67" s="225">
        <v>6120</v>
      </c>
      <c r="G67" s="240">
        <v>1.53</v>
      </c>
      <c r="H67" s="220"/>
      <c r="I67" s="91"/>
    </row>
    <row r="68" spans="1:9" ht="31" x14ac:dyDescent="0.35">
      <c r="A68" s="48">
        <v>59</v>
      </c>
      <c r="B68" s="231">
        <v>1201</v>
      </c>
      <c r="C68" s="231" t="s">
        <v>818</v>
      </c>
      <c r="D68" s="226" t="s">
        <v>1308</v>
      </c>
      <c r="E68" s="226" t="s">
        <v>28</v>
      </c>
      <c r="F68" s="225">
        <v>6400</v>
      </c>
      <c r="G68" s="240">
        <v>1.6</v>
      </c>
      <c r="H68" s="220"/>
      <c r="I68" s="91"/>
    </row>
    <row r="69" spans="1:9" ht="31" x14ac:dyDescent="0.35">
      <c r="A69" s="48">
        <v>60</v>
      </c>
      <c r="B69" s="231">
        <v>1202</v>
      </c>
      <c r="C69" s="231" t="s">
        <v>819</v>
      </c>
      <c r="D69" s="226" t="s">
        <v>1305</v>
      </c>
      <c r="E69" s="226" t="s">
        <v>29</v>
      </c>
      <c r="F69" s="225">
        <v>3200</v>
      </c>
      <c r="G69" s="240">
        <v>0.8</v>
      </c>
      <c r="H69" s="220"/>
      <c r="I69" s="91"/>
    </row>
    <row r="70" spans="1:9" ht="31" x14ac:dyDescent="0.35">
      <c r="A70" s="48">
        <v>61</v>
      </c>
      <c r="B70" s="231">
        <v>1203</v>
      </c>
      <c r="C70" s="231" t="s">
        <v>820</v>
      </c>
      <c r="D70" s="226" t="s">
        <v>1229</v>
      </c>
      <c r="E70" s="226" t="s">
        <v>1242</v>
      </c>
      <c r="F70" s="225">
        <v>17200</v>
      </c>
      <c r="G70" s="240">
        <v>4.3</v>
      </c>
      <c r="H70" s="220"/>
      <c r="I70" s="91"/>
    </row>
    <row r="71" spans="1:9" ht="31" x14ac:dyDescent="0.35">
      <c r="A71" s="48">
        <v>62</v>
      </c>
      <c r="B71" s="231">
        <v>1204</v>
      </c>
      <c r="C71" s="231" t="s">
        <v>821</v>
      </c>
      <c r="D71" s="226" t="s">
        <v>1309</v>
      </c>
      <c r="E71" s="226" t="s">
        <v>1239</v>
      </c>
      <c r="F71" s="225">
        <v>6940</v>
      </c>
      <c r="G71" s="225">
        <v>1.7350000000000001</v>
      </c>
      <c r="H71" s="220"/>
      <c r="I71" s="91"/>
    </row>
    <row r="72" spans="1:9" ht="31" x14ac:dyDescent="0.35">
      <c r="A72" s="48">
        <v>63</v>
      </c>
      <c r="B72" s="231">
        <v>1205</v>
      </c>
      <c r="C72" s="231" t="s">
        <v>822</v>
      </c>
      <c r="D72" s="226" t="s">
        <v>1198</v>
      </c>
      <c r="E72" s="226" t="s">
        <v>1215</v>
      </c>
      <c r="F72" s="225">
        <v>5600</v>
      </c>
      <c r="G72" s="240">
        <v>1.4</v>
      </c>
      <c r="H72" s="220"/>
      <c r="I72" s="91"/>
    </row>
    <row r="73" spans="1:9" ht="15.5" x14ac:dyDescent="0.35">
      <c r="A73" s="48">
        <v>64</v>
      </c>
      <c r="B73" s="231">
        <v>1206</v>
      </c>
      <c r="C73" s="231" t="s">
        <v>823</v>
      </c>
      <c r="D73" s="226" t="s">
        <v>736</v>
      </c>
      <c r="E73" s="226" t="s">
        <v>33</v>
      </c>
      <c r="F73" s="225">
        <v>1640</v>
      </c>
      <c r="G73" s="240">
        <v>0.41</v>
      </c>
      <c r="H73" s="220"/>
      <c r="I73" s="91"/>
    </row>
    <row r="74" spans="1:9" ht="46.5" x14ac:dyDescent="0.35">
      <c r="A74" s="48">
        <v>65</v>
      </c>
      <c r="B74" s="231">
        <v>1207</v>
      </c>
      <c r="C74" s="231" t="s">
        <v>824</v>
      </c>
      <c r="D74" s="226" t="s">
        <v>1185</v>
      </c>
      <c r="E74" s="226" t="s">
        <v>1186</v>
      </c>
      <c r="F74" s="225">
        <v>8800</v>
      </c>
      <c r="G74" s="240">
        <v>2.2000000000000002</v>
      </c>
      <c r="H74" s="220"/>
      <c r="I74" s="91"/>
    </row>
    <row r="75" spans="1:9" ht="31" x14ac:dyDescent="0.35">
      <c r="A75" s="48">
        <v>66</v>
      </c>
      <c r="B75" s="231">
        <v>1208</v>
      </c>
      <c r="C75" s="231" t="s">
        <v>825</v>
      </c>
      <c r="D75" s="226" t="s">
        <v>221</v>
      </c>
      <c r="E75" s="226" t="s">
        <v>35</v>
      </c>
      <c r="F75" s="225">
        <v>5800</v>
      </c>
      <c r="G75" s="240">
        <v>1.45</v>
      </c>
      <c r="H75" s="220"/>
      <c r="I75" s="91"/>
    </row>
    <row r="76" spans="1:9" ht="31" x14ac:dyDescent="0.35">
      <c r="A76" s="48">
        <v>67</v>
      </c>
      <c r="B76" s="231">
        <v>1209</v>
      </c>
      <c r="C76" s="231" t="s">
        <v>826</v>
      </c>
      <c r="D76" s="226" t="s">
        <v>708</v>
      </c>
      <c r="E76" s="226" t="s">
        <v>36</v>
      </c>
      <c r="F76" s="225">
        <v>17200</v>
      </c>
      <c r="G76" s="240">
        <v>4.3</v>
      </c>
      <c r="H76" s="220"/>
      <c r="I76" s="91"/>
    </row>
    <row r="77" spans="1:9" ht="15.5" x14ac:dyDescent="0.35">
      <c r="A77" s="48"/>
      <c r="B77" s="231"/>
      <c r="C77" s="231"/>
      <c r="D77" s="255"/>
      <c r="E77" s="255" t="s">
        <v>162</v>
      </c>
      <c r="F77" s="225"/>
      <c r="G77" s="225"/>
      <c r="H77" s="220"/>
      <c r="I77" s="91"/>
    </row>
    <row r="78" spans="1:9" ht="15.5" x14ac:dyDescent="0.35">
      <c r="A78" s="48">
        <v>67</v>
      </c>
      <c r="B78" s="231">
        <v>1210</v>
      </c>
      <c r="C78" s="231" t="s">
        <v>827</v>
      </c>
      <c r="D78" s="226" t="s">
        <v>1310</v>
      </c>
      <c r="E78" s="226" t="s">
        <v>29</v>
      </c>
      <c r="F78" s="224">
        <v>8000</v>
      </c>
      <c r="G78" s="240">
        <v>2</v>
      </c>
      <c r="H78" s="220"/>
      <c r="I78" s="91"/>
    </row>
    <row r="79" spans="1:9" ht="15.5" x14ac:dyDescent="0.35">
      <c r="A79" s="48">
        <v>69</v>
      </c>
      <c r="B79" s="231">
        <v>1211</v>
      </c>
      <c r="C79" s="231" t="s">
        <v>828</v>
      </c>
      <c r="D79" s="226" t="s">
        <v>711</v>
      </c>
      <c r="E79" s="226" t="s">
        <v>32</v>
      </c>
      <c r="F79" s="224">
        <v>1920</v>
      </c>
      <c r="G79" s="240">
        <v>0.48</v>
      </c>
      <c r="H79" s="220"/>
      <c r="I79" s="91"/>
    </row>
    <row r="80" spans="1:9" ht="15.5" x14ac:dyDescent="0.35">
      <c r="A80" s="48">
        <v>71</v>
      </c>
      <c r="B80" s="231">
        <v>1212</v>
      </c>
      <c r="C80" s="231" t="s">
        <v>829</v>
      </c>
      <c r="D80" s="226" t="s">
        <v>1310</v>
      </c>
      <c r="E80" s="226" t="s">
        <v>26</v>
      </c>
      <c r="F80" s="224">
        <v>400</v>
      </c>
      <c r="G80" s="240">
        <v>0.1</v>
      </c>
      <c r="H80" s="220"/>
      <c r="I80" s="91"/>
    </row>
    <row r="81" spans="1:9" ht="31" x14ac:dyDescent="0.35">
      <c r="A81" s="48">
        <v>73</v>
      </c>
      <c r="B81" s="231">
        <v>1213</v>
      </c>
      <c r="C81" s="231" t="s">
        <v>830</v>
      </c>
      <c r="D81" s="226" t="s">
        <v>1311</v>
      </c>
      <c r="E81" s="226" t="s">
        <v>20</v>
      </c>
      <c r="F81" s="224">
        <v>13920</v>
      </c>
      <c r="G81" s="240">
        <v>3.48</v>
      </c>
      <c r="H81" s="220"/>
      <c r="I81" s="91"/>
    </row>
    <row r="82" spans="1:9" ht="15.5" x14ac:dyDescent="0.35">
      <c r="A82" s="48">
        <v>75</v>
      </c>
      <c r="B82" s="231">
        <v>1214</v>
      </c>
      <c r="C82" s="231" t="s">
        <v>831</v>
      </c>
      <c r="D82" s="226" t="s">
        <v>1310</v>
      </c>
      <c r="E82" s="226" t="s">
        <v>35</v>
      </c>
      <c r="F82" s="224">
        <v>400</v>
      </c>
      <c r="G82" s="240">
        <v>0.1</v>
      </c>
      <c r="H82" s="220"/>
      <c r="I82" s="91"/>
    </row>
    <row r="83" spans="1:9" ht="15.5" x14ac:dyDescent="0.35">
      <c r="A83" s="48">
        <v>77</v>
      </c>
      <c r="B83" s="231">
        <v>1215</v>
      </c>
      <c r="C83" s="231" t="s">
        <v>832</v>
      </c>
      <c r="D83" s="226" t="s">
        <v>1310</v>
      </c>
      <c r="E83" s="226" t="s">
        <v>34</v>
      </c>
      <c r="F83" s="224">
        <v>1200</v>
      </c>
      <c r="G83" s="240">
        <v>0.3</v>
      </c>
      <c r="H83" s="220"/>
      <c r="I83" s="91"/>
    </row>
    <row r="84" spans="1:9" ht="15.5" x14ac:dyDescent="0.35">
      <c r="A84" s="48">
        <v>79</v>
      </c>
      <c r="B84" s="231">
        <v>1216</v>
      </c>
      <c r="C84" s="231" t="s">
        <v>833</v>
      </c>
      <c r="D84" s="226" t="s">
        <v>739</v>
      </c>
      <c r="E84" s="226" t="s">
        <v>19</v>
      </c>
      <c r="F84" s="224">
        <v>4800</v>
      </c>
      <c r="G84" s="240">
        <v>1.2</v>
      </c>
      <c r="H84" s="220"/>
      <c r="I84" s="91"/>
    </row>
    <row r="85" spans="1:9" ht="46.5" x14ac:dyDescent="0.35">
      <c r="A85" s="48">
        <v>81</v>
      </c>
      <c r="B85" s="231">
        <v>1217</v>
      </c>
      <c r="C85" s="231" t="s">
        <v>834</v>
      </c>
      <c r="D85" s="226" t="s">
        <v>1231</v>
      </c>
      <c r="E85" s="226" t="s">
        <v>1236</v>
      </c>
      <c r="F85" s="224">
        <v>1400</v>
      </c>
      <c r="G85" s="240">
        <v>0.35</v>
      </c>
      <c r="H85" s="220"/>
      <c r="I85" s="91"/>
    </row>
    <row r="86" spans="1:9" ht="15.5" x14ac:dyDescent="0.35">
      <c r="A86" s="48">
        <v>83</v>
      </c>
      <c r="B86" s="231">
        <v>1218</v>
      </c>
      <c r="C86" s="231" t="s">
        <v>835</v>
      </c>
      <c r="D86" s="226" t="s">
        <v>222</v>
      </c>
      <c r="E86" s="226" t="s">
        <v>6</v>
      </c>
      <c r="F86" s="224">
        <v>6000</v>
      </c>
      <c r="G86" s="240">
        <v>1.5</v>
      </c>
      <c r="H86" s="220"/>
      <c r="I86" s="91"/>
    </row>
    <row r="87" spans="1:9" ht="15.5" x14ac:dyDescent="0.35">
      <c r="A87" s="48">
        <v>85</v>
      </c>
      <c r="B87" s="231">
        <v>1219</v>
      </c>
      <c r="C87" s="231" t="s">
        <v>836</v>
      </c>
      <c r="D87" s="226" t="s">
        <v>736</v>
      </c>
      <c r="E87" s="226" t="s">
        <v>33</v>
      </c>
      <c r="F87" s="224">
        <v>10200</v>
      </c>
      <c r="G87" s="240">
        <v>2.5499999999999998</v>
      </c>
      <c r="H87" s="220"/>
      <c r="I87" s="91"/>
    </row>
    <row r="88" spans="1:9" ht="31" x14ac:dyDescent="0.35">
      <c r="A88" s="48">
        <v>87</v>
      </c>
      <c r="B88" s="231">
        <v>1220</v>
      </c>
      <c r="C88" s="231" t="s">
        <v>837</v>
      </c>
      <c r="D88" s="226" t="s">
        <v>1312</v>
      </c>
      <c r="E88" s="226" t="s">
        <v>23</v>
      </c>
      <c r="F88" s="224">
        <v>2000</v>
      </c>
      <c r="G88" s="240">
        <v>0.5</v>
      </c>
      <c r="H88" s="220"/>
      <c r="I88" s="91"/>
    </row>
    <row r="89" spans="1:9" ht="46.5" x14ac:dyDescent="0.35">
      <c r="A89" s="48">
        <v>89</v>
      </c>
      <c r="B89" s="231">
        <v>1221</v>
      </c>
      <c r="C89" s="231" t="s">
        <v>838</v>
      </c>
      <c r="D89" s="226" t="s">
        <v>1232</v>
      </c>
      <c r="E89" s="226" t="s">
        <v>1237</v>
      </c>
      <c r="F89" s="224">
        <v>2800</v>
      </c>
      <c r="G89" s="240">
        <v>0.7</v>
      </c>
      <c r="H89" s="220"/>
      <c r="I89" s="91"/>
    </row>
    <row r="90" spans="1:9" ht="31" x14ac:dyDescent="0.35">
      <c r="A90" s="48">
        <v>91</v>
      </c>
      <c r="B90" s="231">
        <v>1222</v>
      </c>
      <c r="C90" s="231" t="s">
        <v>839</v>
      </c>
      <c r="D90" s="226" t="s">
        <v>709</v>
      </c>
      <c r="E90" s="226" t="s">
        <v>7</v>
      </c>
      <c r="F90" s="224">
        <v>9851</v>
      </c>
      <c r="G90" s="240">
        <v>2.4350000000000001</v>
      </c>
      <c r="H90" s="220"/>
      <c r="I90" s="91"/>
    </row>
    <row r="91" spans="1:9" ht="15.5" x14ac:dyDescent="0.35">
      <c r="A91" s="48">
        <v>93</v>
      </c>
      <c r="B91" s="231"/>
      <c r="C91" s="231"/>
      <c r="D91" s="226"/>
      <c r="E91" s="226"/>
      <c r="F91" s="224"/>
      <c r="G91" s="240"/>
      <c r="H91" s="220"/>
      <c r="I91" s="91"/>
    </row>
    <row r="92" spans="1:9" ht="31" x14ac:dyDescent="0.35">
      <c r="A92" s="48">
        <v>95</v>
      </c>
      <c r="B92" s="231">
        <v>1223</v>
      </c>
      <c r="C92" s="231" t="s">
        <v>840</v>
      </c>
      <c r="D92" s="226" t="s">
        <v>1233</v>
      </c>
      <c r="E92" s="226" t="s">
        <v>1238</v>
      </c>
      <c r="F92" s="224">
        <v>2880</v>
      </c>
      <c r="G92" s="240">
        <v>0.72</v>
      </c>
      <c r="H92" s="220"/>
      <c r="I92" s="91"/>
    </row>
    <row r="93" spans="1:9" ht="31" x14ac:dyDescent="0.35">
      <c r="A93" s="48">
        <v>97</v>
      </c>
      <c r="B93" s="231">
        <v>1224</v>
      </c>
      <c r="C93" s="231" t="s">
        <v>841</v>
      </c>
      <c r="D93" s="226" t="s">
        <v>710</v>
      </c>
      <c r="E93" s="226" t="s">
        <v>22</v>
      </c>
      <c r="F93" s="224">
        <v>10400</v>
      </c>
      <c r="G93" s="240">
        <v>2.6</v>
      </c>
      <c r="H93" s="220"/>
      <c r="I93" s="91"/>
    </row>
    <row r="94" spans="1:9" ht="31" x14ac:dyDescent="0.35">
      <c r="A94" s="48">
        <v>99</v>
      </c>
      <c r="B94" s="231">
        <v>1225</v>
      </c>
      <c r="C94" s="231" t="s">
        <v>842</v>
      </c>
      <c r="D94" s="226" t="s">
        <v>1203</v>
      </c>
      <c r="E94" s="226" t="s">
        <v>21</v>
      </c>
      <c r="F94" s="224">
        <v>4200</v>
      </c>
      <c r="G94" s="240">
        <v>1.05</v>
      </c>
      <c r="H94" s="220"/>
      <c r="I94" s="91"/>
    </row>
    <row r="95" spans="1:9" ht="15.5" x14ac:dyDescent="0.35">
      <c r="A95" s="48">
        <v>101</v>
      </c>
      <c r="B95" s="231">
        <v>1226</v>
      </c>
      <c r="C95" s="231" t="s">
        <v>843</v>
      </c>
      <c r="D95" s="226" t="s">
        <v>1310</v>
      </c>
      <c r="E95" s="226" t="s">
        <v>17</v>
      </c>
      <c r="F95" s="224">
        <v>600</v>
      </c>
      <c r="G95" s="240">
        <v>0.15</v>
      </c>
      <c r="H95" s="220"/>
      <c r="I95" s="91"/>
    </row>
    <row r="96" spans="1:9" ht="31" x14ac:dyDescent="0.35">
      <c r="A96" s="48">
        <v>103</v>
      </c>
      <c r="B96" s="231">
        <v>1227</v>
      </c>
      <c r="C96" s="231" t="s">
        <v>844</v>
      </c>
      <c r="D96" s="226" t="s">
        <v>1187</v>
      </c>
      <c r="E96" s="226" t="s">
        <v>1188</v>
      </c>
      <c r="F96" s="224">
        <v>400</v>
      </c>
      <c r="G96" s="240">
        <v>0.1</v>
      </c>
      <c r="H96" s="220"/>
      <c r="I96" s="91"/>
    </row>
    <row r="97" spans="1:9" ht="31" x14ac:dyDescent="0.35">
      <c r="A97" s="48">
        <v>105</v>
      </c>
      <c r="B97" s="231">
        <v>3557</v>
      </c>
      <c r="C97" s="231" t="s">
        <v>845</v>
      </c>
      <c r="D97" s="226" t="s">
        <v>729</v>
      </c>
      <c r="E97" s="226" t="s">
        <v>36</v>
      </c>
      <c r="F97" s="225">
        <v>7840</v>
      </c>
      <c r="G97" s="240">
        <v>1.96</v>
      </c>
      <c r="H97" s="220"/>
      <c r="I97" s="91"/>
    </row>
    <row r="98" spans="1:9" ht="31" x14ac:dyDescent="0.35">
      <c r="A98" s="48">
        <v>107</v>
      </c>
      <c r="B98" s="231">
        <v>1230</v>
      </c>
      <c r="C98" s="231" t="s">
        <v>846</v>
      </c>
      <c r="D98" s="226" t="s">
        <v>1230</v>
      </c>
      <c r="E98" s="226" t="s">
        <v>1235</v>
      </c>
      <c r="F98" s="224">
        <v>6000</v>
      </c>
      <c r="G98" s="240">
        <v>1.5</v>
      </c>
      <c r="H98" s="220"/>
      <c r="I98" s="91"/>
    </row>
    <row r="99" spans="1:9" ht="31" x14ac:dyDescent="0.35">
      <c r="A99" s="48">
        <v>109</v>
      </c>
      <c r="B99" s="231">
        <v>3211</v>
      </c>
      <c r="C99" s="231" t="s">
        <v>847</v>
      </c>
      <c r="D99" s="232" t="s">
        <v>559</v>
      </c>
      <c r="E99" s="232" t="s">
        <v>560</v>
      </c>
      <c r="F99" s="257">
        <v>8000</v>
      </c>
      <c r="G99" s="285">
        <v>2</v>
      </c>
      <c r="H99" s="220"/>
      <c r="I99" s="91"/>
    </row>
    <row r="100" spans="1:9" ht="15" x14ac:dyDescent="0.3">
      <c r="A100" s="48"/>
      <c r="B100" s="250"/>
      <c r="C100" s="250"/>
      <c r="D100" s="262" t="s">
        <v>148</v>
      </c>
      <c r="E100" s="262"/>
      <c r="F100" s="261">
        <f>SUM(F41:F99)</f>
        <v>352496</v>
      </c>
      <c r="G100" s="261">
        <f>SUM(G41:G99)</f>
        <v>88.005999999999972</v>
      </c>
      <c r="H100" s="91"/>
      <c r="I100" s="91"/>
    </row>
    <row r="101" spans="1:9" ht="15.5" x14ac:dyDescent="0.35">
      <c r="A101" s="48"/>
      <c r="B101" s="231"/>
      <c r="C101" s="231"/>
      <c r="D101" s="250" t="s">
        <v>181</v>
      </c>
      <c r="E101" s="250"/>
      <c r="F101" s="261">
        <f>F100+F39+F26</f>
        <v>444322.56</v>
      </c>
      <c r="G101" s="261">
        <f>G100+G39+G26</f>
        <v>108.84399999999997</v>
      </c>
      <c r="H101" s="91"/>
      <c r="I101" s="91"/>
    </row>
    <row r="102" spans="1:9" ht="15.5" x14ac:dyDescent="0.35">
      <c r="A102" s="48"/>
      <c r="B102" s="231"/>
      <c r="C102" s="231"/>
      <c r="D102" s="233" t="s">
        <v>167</v>
      </c>
      <c r="E102" s="233"/>
      <c r="F102" s="233">
        <f>F26</f>
        <v>41425.759999999995</v>
      </c>
      <c r="G102" s="233">
        <f>G26</f>
        <v>10.094000000000001</v>
      </c>
      <c r="H102" s="91"/>
      <c r="I102" s="91"/>
    </row>
    <row r="103" spans="1:9" ht="15.5" x14ac:dyDescent="0.35">
      <c r="A103" s="48"/>
      <c r="B103" s="231"/>
      <c r="C103" s="231"/>
      <c r="D103" s="233" t="s">
        <v>190</v>
      </c>
      <c r="E103" s="233"/>
      <c r="F103" s="233">
        <v>0</v>
      </c>
      <c r="G103" s="233">
        <v>0</v>
      </c>
      <c r="H103" s="91"/>
      <c r="I103" s="91"/>
    </row>
    <row r="104" spans="1:9" ht="15.5" x14ac:dyDescent="0.35">
      <c r="A104" s="48"/>
      <c r="B104" s="231"/>
      <c r="C104" s="231"/>
      <c r="D104" s="233" t="s">
        <v>191</v>
      </c>
      <c r="E104" s="233"/>
      <c r="F104" s="233">
        <f>F102-F103</f>
        <v>41425.759999999995</v>
      </c>
      <c r="G104" s="233">
        <f>G102-G103</f>
        <v>10.094000000000001</v>
      </c>
      <c r="H104" s="91"/>
      <c r="I104" s="91"/>
    </row>
    <row r="105" spans="1:9" ht="15.5" x14ac:dyDescent="0.35">
      <c r="A105" s="48"/>
      <c r="B105" s="231"/>
      <c r="C105" s="231"/>
      <c r="D105" s="233" t="s">
        <v>166</v>
      </c>
      <c r="E105" s="233"/>
      <c r="F105" s="233">
        <f>F39</f>
        <v>50400.800000000003</v>
      </c>
      <c r="G105" s="233">
        <f>G39</f>
        <v>10.744000000000003</v>
      </c>
      <c r="H105" s="91"/>
      <c r="I105" s="91"/>
    </row>
    <row r="106" spans="1:9" ht="15.5" x14ac:dyDescent="0.35">
      <c r="A106" s="48"/>
      <c r="B106" s="231"/>
      <c r="C106" s="231"/>
      <c r="D106" s="233" t="s">
        <v>190</v>
      </c>
      <c r="E106" s="233"/>
      <c r="F106" s="233">
        <v>0</v>
      </c>
      <c r="G106" s="233">
        <v>0</v>
      </c>
      <c r="H106" s="91"/>
      <c r="I106" s="91"/>
    </row>
    <row r="107" spans="1:9" ht="15.5" x14ac:dyDescent="0.35">
      <c r="A107" s="48"/>
      <c r="B107" s="231"/>
      <c r="C107" s="231"/>
      <c r="D107" s="233" t="s">
        <v>191</v>
      </c>
      <c r="E107" s="233"/>
      <c r="F107" s="233">
        <f>F105-F106</f>
        <v>50400.800000000003</v>
      </c>
      <c r="G107" s="233">
        <f>G105-G106</f>
        <v>10.744000000000003</v>
      </c>
      <c r="H107" s="91"/>
      <c r="I107" s="91"/>
    </row>
    <row r="108" spans="1:9" ht="15.5" x14ac:dyDescent="0.35">
      <c r="A108" s="48"/>
      <c r="B108" s="231"/>
      <c r="C108" s="231"/>
      <c r="D108" s="233" t="s">
        <v>168</v>
      </c>
      <c r="E108" s="233"/>
      <c r="F108" s="233">
        <f>F100</f>
        <v>352496</v>
      </c>
      <c r="G108" s="233">
        <f>G100</f>
        <v>88.005999999999972</v>
      </c>
      <c r="H108" s="91"/>
      <c r="I108" s="91"/>
    </row>
    <row r="109" spans="1:9" ht="15.5" x14ac:dyDescent="0.35">
      <c r="A109" s="48"/>
      <c r="B109" s="231"/>
      <c r="C109" s="231"/>
      <c r="D109" s="233" t="s">
        <v>190</v>
      </c>
      <c r="E109" s="233"/>
      <c r="F109" s="233">
        <f>F78+F79+F80+F81+F82+F83+F84+F85+F86+F87+F88+F89+F90+F92+F93+F94+F95+F96+F97+G103+F98+F99</f>
        <v>103211</v>
      </c>
      <c r="G109" s="292">
        <f>G78+G79+G80+G81+G82+G83+G84+G85+G86+G87+G88+G89+G90+G92+G93+G94+G95+G96+G97+G98+G99</f>
        <v>25.775000000000002</v>
      </c>
      <c r="H109" s="91"/>
      <c r="I109" s="91"/>
    </row>
    <row r="110" spans="1:9" ht="15.5" x14ac:dyDescent="0.35">
      <c r="A110" s="48"/>
      <c r="B110" s="231"/>
      <c r="C110" s="231"/>
      <c r="D110" s="233" t="s">
        <v>191</v>
      </c>
      <c r="E110" s="233"/>
      <c r="F110" s="233">
        <f>F108-F109</f>
        <v>249285</v>
      </c>
      <c r="G110" s="233">
        <f>G108-G109</f>
        <v>62.230999999999966</v>
      </c>
      <c r="H110" s="91"/>
      <c r="I110" s="91"/>
    </row>
    <row r="111" spans="1:9" ht="15.5" x14ac:dyDescent="0.35">
      <c r="A111" s="48"/>
      <c r="B111" s="231"/>
      <c r="C111" s="231"/>
      <c r="D111" s="250" t="s">
        <v>182</v>
      </c>
      <c r="E111" s="250"/>
      <c r="F111" s="225"/>
      <c r="G111" s="225"/>
      <c r="H111" s="91"/>
      <c r="I111" s="91"/>
    </row>
    <row r="112" spans="1:9" ht="45" x14ac:dyDescent="0.35">
      <c r="A112" s="48"/>
      <c r="B112" s="231"/>
      <c r="C112" s="231"/>
      <c r="D112" s="263" t="s">
        <v>163</v>
      </c>
      <c r="E112" s="263"/>
      <c r="F112" s="225"/>
      <c r="G112" s="225"/>
      <c r="H112" s="91"/>
      <c r="I112" s="91"/>
    </row>
    <row r="113" spans="1:9" ht="46.5" x14ac:dyDescent="0.35">
      <c r="A113" s="48">
        <v>110</v>
      </c>
      <c r="B113" s="231">
        <v>1294</v>
      </c>
      <c r="C113" s="231" t="s">
        <v>848</v>
      </c>
      <c r="D113" s="237" t="s">
        <v>223</v>
      </c>
      <c r="E113" s="237" t="s">
        <v>101</v>
      </c>
      <c r="F113" s="235">
        <v>600</v>
      </c>
      <c r="G113" s="236">
        <v>0.14799999999999999</v>
      </c>
      <c r="H113" s="91"/>
      <c r="I113" s="91"/>
    </row>
    <row r="114" spans="1:9" ht="46.5" x14ac:dyDescent="0.35">
      <c r="A114" s="48">
        <v>111</v>
      </c>
      <c r="B114" s="231">
        <v>1295</v>
      </c>
      <c r="C114" s="231" t="s">
        <v>849</v>
      </c>
      <c r="D114" s="237" t="s">
        <v>223</v>
      </c>
      <c r="E114" s="237" t="s">
        <v>102</v>
      </c>
      <c r="F114" s="235">
        <v>1700</v>
      </c>
      <c r="G114" s="236">
        <v>0.42</v>
      </c>
      <c r="H114" s="91"/>
      <c r="I114" s="91"/>
    </row>
    <row r="115" spans="1:9" ht="46.5" x14ac:dyDescent="0.35">
      <c r="A115" s="48">
        <v>112</v>
      </c>
      <c r="B115" s="231">
        <v>1296</v>
      </c>
      <c r="C115" s="231" t="s">
        <v>850</v>
      </c>
      <c r="D115" s="237" t="s">
        <v>223</v>
      </c>
      <c r="E115" s="237" t="s">
        <v>103</v>
      </c>
      <c r="F115" s="235">
        <v>1000</v>
      </c>
      <c r="G115" s="238">
        <v>0.25</v>
      </c>
      <c r="H115" s="91"/>
      <c r="I115" s="91"/>
    </row>
    <row r="116" spans="1:9" ht="46.5" x14ac:dyDescent="0.35">
      <c r="A116" s="48">
        <v>113</v>
      </c>
      <c r="B116" s="231">
        <v>1301</v>
      </c>
      <c r="C116" s="231" t="s">
        <v>851</v>
      </c>
      <c r="D116" s="234" t="s">
        <v>223</v>
      </c>
      <c r="E116" s="234" t="s">
        <v>107</v>
      </c>
      <c r="F116" s="235">
        <v>2636</v>
      </c>
      <c r="G116" s="236">
        <v>0.753</v>
      </c>
      <c r="H116" s="91"/>
      <c r="I116" s="91"/>
    </row>
    <row r="117" spans="1:9" ht="31" x14ac:dyDescent="0.35">
      <c r="A117" s="48">
        <v>114</v>
      </c>
      <c r="B117" s="256">
        <v>1239</v>
      </c>
      <c r="C117" s="256" t="s">
        <v>852</v>
      </c>
      <c r="D117" s="237" t="s">
        <v>745</v>
      </c>
      <c r="E117" s="237" t="s">
        <v>1214</v>
      </c>
      <c r="F117" s="235">
        <v>3210</v>
      </c>
      <c r="G117" s="238">
        <v>0.6</v>
      </c>
      <c r="H117" s="91"/>
      <c r="I117" s="91"/>
    </row>
    <row r="118" spans="1:9" ht="46.5" x14ac:dyDescent="0.35">
      <c r="A118" s="48">
        <v>115</v>
      </c>
      <c r="B118" s="231">
        <v>1776</v>
      </c>
      <c r="C118" s="231" t="s">
        <v>853</v>
      </c>
      <c r="D118" s="237" t="s">
        <v>144</v>
      </c>
      <c r="E118" s="237" t="s">
        <v>78</v>
      </c>
      <c r="F118" s="225">
        <v>931</v>
      </c>
      <c r="G118" s="225">
        <v>0.214</v>
      </c>
      <c r="H118" s="91"/>
      <c r="I118" s="91"/>
    </row>
    <row r="119" spans="1:9" ht="15.5" x14ac:dyDescent="0.35">
      <c r="A119" s="48"/>
      <c r="B119" s="231"/>
      <c r="C119" s="231"/>
      <c r="D119" s="263" t="s">
        <v>145</v>
      </c>
      <c r="E119" s="263"/>
      <c r="F119" s="264">
        <f>SUM(F113:F118)</f>
        <v>10077</v>
      </c>
      <c r="G119" s="264">
        <f>SUM(G113:G118)</f>
        <v>2.3849999999999998</v>
      </c>
      <c r="H119" s="91"/>
      <c r="I119" s="91"/>
    </row>
    <row r="120" spans="1:9" ht="45.5" x14ac:dyDescent="0.35">
      <c r="A120" s="48"/>
      <c r="B120" s="231"/>
      <c r="C120" s="231"/>
      <c r="D120" s="265" t="s">
        <v>131</v>
      </c>
      <c r="E120" s="265"/>
      <c r="F120" s="264"/>
      <c r="G120" s="264"/>
      <c r="H120" s="91"/>
      <c r="I120" s="91"/>
    </row>
    <row r="121" spans="1:9" ht="46.5" x14ac:dyDescent="0.35">
      <c r="A121" s="48">
        <v>116</v>
      </c>
      <c r="B121" s="231">
        <v>1303</v>
      </c>
      <c r="C121" s="231" t="s">
        <v>855</v>
      </c>
      <c r="D121" s="237" t="s">
        <v>131</v>
      </c>
      <c r="E121" s="237" t="s">
        <v>109</v>
      </c>
      <c r="F121" s="235">
        <v>900</v>
      </c>
      <c r="G121" s="236">
        <v>0.23200000000000001</v>
      </c>
      <c r="H121" s="91"/>
      <c r="I121" s="91"/>
    </row>
    <row r="122" spans="1:9" ht="31" x14ac:dyDescent="0.35">
      <c r="A122" s="48">
        <v>117</v>
      </c>
      <c r="B122" s="231">
        <v>1304</v>
      </c>
      <c r="C122" s="231" t="s">
        <v>856</v>
      </c>
      <c r="D122" s="237" t="s">
        <v>1252</v>
      </c>
      <c r="E122" s="237" t="s">
        <v>1270</v>
      </c>
      <c r="F122" s="266">
        <v>2700</v>
      </c>
      <c r="G122" s="236">
        <v>0.87</v>
      </c>
      <c r="H122" s="91"/>
      <c r="I122" s="91"/>
    </row>
    <row r="123" spans="1:9" ht="31" x14ac:dyDescent="0.35">
      <c r="A123" s="48">
        <v>118</v>
      </c>
      <c r="B123" s="231">
        <v>1305</v>
      </c>
      <c r="C123" s="231" t="s">
        <v>857</v>
      </c>
      <c r="D123" s="237" t="s">
        <v>1249</v>
      </c>
      <c r="E123" s="237" t="s">
        <v>1246</v>
      </c>
      <c r="F123" s="266">
        <v>1200</v>
      </c>
      <c r="G123" s="236">
        <v>0.18</v>
      </c>
      <c r="H123" s="91"/>
      <c r="I123" s="91"/>
    </row>
    <row r="124" spans="1:9" ht="62" x14ac:dyDescent="0.35">
      <c r="A124" s="48">
        <v>119</v>
      </c>
      <c r="B124" s="231">
        <v>1306</v>
      </c>
      <c r="C124" s="231" t="s">
        <v>858</v>
      </c>
      <c r="D124" s="237" t="s">
        <v>1317</v>
      </c>
      <c r="E124" s="237" t="s">
        <v>1318</v>
      </c>
      <c r="F124" s="266">
        <v>220</v>
      </c>
      <c r="G124" s="236">
        <v>5.5E-2</v>
      </c>
      <c r="H124" s="91"/>
      <c r="I124" s="91"/>
    </row>
    <row r="125" spans="1:9" ht="62" x14ac:dyDescent="0.35">
      <c r="A125" s="48">
        <v>120</v>
      </c>
      <c r="B125" s="231">
        <v>1307</v>
      </c>
      <c r="C125" s="231" t="s">
        <v>859</v>
      </c>
      <c r="D125" s="237" t="s">
        <v>131</v>
      </c>
      <c r="E125" s="237" t="s">
        <v>113</v>
      </c>
      <c r="F125" s="235">
        <v>1800</v>
      </c>
      <c r="G125" s="238">
        <v>0.41</v>
      </c>
      <c r="H125" s="91"/>
      <c r="I125" s="91"/>
    </row>
    <row r="126" spans="1:9" ht="62" x14ac:dyDescent="0.35">
      <c r="A126" s="48">
        <v>121</v>
      </c>
      <c r="B126" s="231">
        <v>1308</v>
      </c>
      <c r="C126" s="231" t="s">
        <v>860</v>
      </c>
      <c r="D126" s="237" t="s">
        <v>131</v>
      </c>
      <c r="E126" s="237" t="s">
        <v>114</v>
      </c>
      <c r="F126" s="235">
        <v>400</v>
      </c>
      <c r="G126" s="238">
        <v>0.1</v>
      </c>
      <c r="H126" s="91"/>
      <c r="I126" s="91"/>
    </row>
    <row r="127" spans="1:9" ht="46.5" x14ac:dyDescent="0.35">
      <c r="A127" s="48">
        <v>122</v>
      </c>
      <c r="B127" s="231">
        <v>1309</v>
      </c>
      <c r="C127" s="231" t="s">
        <v>861</v>
      </c>
      <c r="D127" s="237" t="s">
        <v>131</v>
      </c>
      <c r="E127" s="237" t="s">
        <v>115</v>
      </c>
      <c r="F127" s="266">
        <v>600</v>
      </c>
      <c r="G127" s="236">
        <v>0.15</v>
      </c>
      <c r="H127" s="91"/>
      <c r="I127" s="91"/>
    </row>
    <row r="128" spans="1:9" ht="46.5" x14ac:dyDescent="0.35">
      <c r="A128" s="48">
        <v>123</v>
      </c>
      <c r="B128" s="231">
        <v>1310</v>
      </c>
      <c r="C128" s="231" t="s">
        <v>862</v>
      </c>
      <c r="D128" s="237" t="s">
        <v>131</v>
      </c>
      <c r="E128" s="237" t="s">
        <v>116</v>
      </c>
      <c r="F128" s="266">
        <v>400</v>
      </c>
      <c r="G128" s="236">
        <v>0.1</v>
      </c>
      <c r="H128" s="91"/>
      <c r="I128" s="91"/>
    </row>
    <row r="129" spans="1:9" ht="31" x14ac:dyDescent="0.35">
      <c r="A129" s="48">
        <v>124</v>
      </c>
      <c r="B129" s="231">
        <v>1311</v>
      </c>
      <c r="C129" s="231" t="s">
        <v>863</v>
      </c>
      <c r="D129" s="237" t="s">
        <v>1273</v>
      </c>
      <c r="E129" s="267" t="s">
        <v>1274</v>
      </c>
      <c r="F129" s="239">
        <v>640</v>
      </c>
      <c r="G129" s="240">
        <v>0.18</v>
      </c>
      <c r="H129" s="91"/>
      <c r="I129" s="91"/>
    </row>
    <row r="130" spans="1:9" ht="46.5" x14ac:dyDescent="0.35">
      <c r="A130" s="48">
        <v>125</v>
      </c>
      <c r="B130" s="231">
        <v>1312</v>
      </c>
      <c r="C130" s="231" t="s">
        <v>864</v>
      </c>
      <c r="D130" s="237" t="s">
        <v>131</v>
      </c>
      <c r="E130" s="267" t="s">
        <v>118</v>
      </c>
      <c r="F130" s="239">
        <v>1100</v>
      </c>
      <c r="G130" s="240">
        <v>0.27100000000000002</v>
      </c>
      <c r="H130" s="91"/>
      <c r="I130" s="91"/>
    </row>
    <row r="131" spans="1:9" ht="46.5" x14ac:dyDescent="0.35">
      <c r="A131" s="48">
        <v>126</v>
      </c>
      <c r="B131" s="231">
        <v>1313</v>
      </c>
      <c r="C131" s="231" t="s">
        <v>865</v>
      </c>
      <c r="D131" s="237" t="s">
        <v>131</v>
      </c>
      <c r="E131" s="237" t="s">
        <v>119</v>
      </c>
      <c r="F131" s="239">
        <v>415</v>
      </c>
      <c r="G131" s="240">
        <v>0.114</v>
      </c>
      <c r="H131" s="91"/>
      <c r="I131" s="91"/>
    </row>
    <row r="132" spans="1:9" ht="46.5" x14ac:dyDescent="0.35">
      <c r="A132" s="48">
        <v>127</v>
      </c>
      <c r="B132" s="231">
        <v>1314</v>
      </c>
      <c r="C132" s="231" t="s">
        <v>866</v>
      </c>
      <c r="D132" s="237" t="s">
        <v>131</v>
      </c>
      <c r="E132" s="237" t="s">
        <v>120</v>
      </c>
      <c r="F132" s="235">
        <v>1000</v>
      </c>
      <c r="G132" s="238">
        <v>0.28999999999999998</v>
      </c>
      <c r="H132" s="91"/>
      <c r="I132" s="91"/>
    </row>
    <row r="133" spans="1:9" ht="54" customHeight="1" x14ac:dyDescent="0.35">
      <c r="A133" s="48">
        <v>128</v>
      </c>
      <c r="B133" s="231">
        <v>1315</v>
      </c>
      <c r="C133" s="231" t="s">
        <v>867</v>
      </c>
      <c r="D133" s="237" t="s">
        <v>131</v>
      </c>
      <c r="E133" s="237" t="s">
        <v>121</v>
      </c>
      <c r="F133" s="239">
        <v>200</v>
      </c>
      <c r="G133" s="240">
        <v>3.6999999999999998E-2</v>
      </c>
      <c r="H133" s="91"/>
      <c r="I133" s="91"/>
    </row>
    <row r="134" spans="1:9" ht="46.5" x14ac:dyDescent="0.35">
      <c r="A134" s="48">
        <v>129</v>
      </c>
      <c r="B134" s="231">
        <v>1316</v>
      </c>
      <c r="C134" s="231" t="s">
        <v>868</v>
      </c>
      <c r="D134" s="237" t="s">
        <v>723</v>
      </c>
      <c r="E134" s="237" t="s">
        <v>1206</v>
      </c>
      <c r="F134" s="239">
        <v>2658</v>
      </c>
      <c r="G134" s="240">
        <v>0.8</v>
      </c>
      <c r="H134" s="91"/>
      <c r="I134" s="91"/>
    </row>
    <row r="135" spans="1:9" ht="46.5" x14ac:dyDescent="0.35">
      <c r="A135" s="48">
        <v>130</v>
      </c>
      <c r="B135" s="231">
        <v>1317</v>
      </c>
      <c r="C135" s="231" t="s">
        <v>869</v>
      </c>
      <c r="D135" s="237" t="s">
        <v>1245</v>
      </c>
      <c r="E135" s="237" t="s">
        <v>1246</v>
      </c>
      <c r="F135" s="239">
        <v>1900</v>
      </c>
      <c r="G135" s="240">
        <v>0.63</v>
      </c>
      <c r="H135" s="91"/>
      <c r="I135" s="91"/>
    </row>
    <row r="136" spans="1:9" ht="46.5" x14ac:dyDescent="0.35">
      <c r="A136" s="48">
        <v>131</v>
      </c>
      <c r="B136" s="231">
        <v>1318</v>
      </c>
      <c r="C136" s="231" t="s">
        <v>870</v>
      </c>
      <c r="D136" s="237" t="s">
        <v>131</v>
      </c>
      <c r="E136" s="237" t="s">
        <v>124</v>
      </c>
      <c r="F136" s="235">
        <v>2400</v>
      </c>
      <c r="G136" s="238">
        <v>0.745</v>
      </c>
      <c r="H136" s="91"/>
      <c r="I136" s="91"/>
    </row>
    <row r="137" spans="1:9" ht="31" x14ac:dyDescent="0.35">
      <c r="A137" s="48">
        <v>132</v>
      </c>
      <c r="B137" s="231">
        <v>1319</v>
      </c>
      <c r="C137" s="231" t="s">
        <v>871</v>
      </c>
      <c r="D137" s="237" t="s">
        <v>1271</v>
      </c>
      <c r="E137" s="237" t="s">
        <v>1272</v>
      </c>
      <c r="F137" s="239">
        <v>1200</v>
      </c>
      <c r="G137" s="240">
        <v>0.43</v>
      </c>
      <c r="H137" s="91"/>
      <c r="I137" s="91"/>
    </row>
    <row r="138" spans="1:9" ht="46.5" x14ac:dyDescent="0.35">
      <c r="A138" s="48">
        <v>133</v>
      </c>
      <c r="B138" s="231">
        <v>1320</v>
      </c>
      <c r="C138" s="231" t="s">
        <v>872</v>
      </c>
      <c r="D138" s="237" t="s">
        <v>131</v>
      </c>
      <c r="E138" s="237" t="s">
        <v>126</v>
      </c>
      <c r="F138" s="239">
        <v>400</v>
      </c>
      <c r="G138" s="240">
        <v>9.6000000000000002E-2</v>
      </c>
      <c r="H138" s="91"/>
      <c r="I138" s="91"/>
    </row>
    <row r="139" spans="1:9" ht="31" x14ac:dyDescent="0.35">
      <c r="A139" s="48">
        <v>134</v>
      </c>
      <c r="B139" s="231">
        <v>1321</v>
      </c>
      <c r="C139" s="231" t="s">
        <v>873</v>
      </c>
      <c r="D139" s="237" t="s">
        <v>1275</v>
      </c>
      <c r="E139" s="237" t="s">
        <v>1276</v>
      </c>
      <c r="F139" s="235">
        <v>2300</v>
      </c>
      <c r="G139" s="238">
        <v>0.625</v>
      </c>
      <c r="H139" s="91"/>
      <c r="I139" s="91"/>
    </row>
    <row r="140" spans="1:9" ht="46.5" x14ac:dyDescent="0.35">
      <c r="A140" s="48">
        <v>135</v>
      </c>
      <c r="B140" s="231">
        <v>1322</v>
      </c>
      <c r="C140" s="231" t="s">
        <v>874</v>
      </c>
      <c r="D140" s="237" t="s">
        <v>131</v>
      </c>
      <c r="E140" s="237" t="s">
        <v>128</v>
      </c>
      <c r="F140" s="235">
        <v>600</v>
      </c>
      <c r="G140" s="238">
        <v>0.17899999999999999</v>
      </c>
      <c r="H140" s="91"/>
      <c r="I140" s="91"/>
    </row>
    <row r="141" spans="1:9" ht="62" x14ac:dyDescent="0.35">
      <c r="A141" s="48">
        <v>136</v>
      </c>
      <c r="B141" s="231">
        <v>1323</v>
      </c>
      <c r="C141" s="231" t="s">
        <v>875</v>
      </c>
      <c r="D141" s="237" t="s">
        <v>131</v>
      </c>
      <c r="E141" s="237" t="s">
        <v>129</v>
      </c>
      <c r="F141" s="235">
        <v>1300</v>
      </c>
      <c r="G141" s="238">
        <v>0.40600000000000003</v>
      </c>
      <c r="H141" s="91"/>
      <c r="I141" s="91"/>
    </row>
    <row r="142" spans="1:9" ht="62" x14ac:dyDescent="0.35">
      <c r="A142" s="48">
        <v>137</v>
      </c>
      <c r="B142" s="231">
        <v>1299</v>
      </c>
      <c r="C142" s="231" t="s">
        <v>876</v>
      </c>
      <c r="D142" s="237" t="s">
        <v>131</v>
      </c>
      <c r="E142" s="237" t="s">
        <v>143</v>
      </c>
      <c r="F142" s="235">
        <v>2800</v>
      </c>
      <c r="G142" s="238">
        <v>0.72499999999999998</v>
      </c>
      <c r="H142" s="91"/>
      <c r="I142" s="91"/>
    </row>
    <row r="143" spans="1:9" ht="69.75" customHeight="1" x14ac:dyDescent="0.35">
      <c r="A143" s="48">
        <v>138</v>
      </c>
      <c r="B143" s="231">
        <v>1300</v>
      </c>
      <c r="C143" s="231" t="s">
        <v>877</v>
      </c>
      <c r="D143" s="237" t="s">
        <v>131</v>
      </c>
      <c r="E143" s="237" t="s">
        <v>106</v>
      </c>
      <c r="F143" s="241">
        <v>3700</v>
      </c>
      <c r="G143" s="241">
        <v>1.0189999999999999</v>
      </c>
      <c r="H143" s="91"/>
      <c r="I143" s="91"/>
    </row>
    <row r="144" spans="1:9" ht="46.5" x14ac:dyDescent="0.35">
      <c r="A144" s="48">
        <v>139</v>
      </c>
      <c r="B144" s="231">
        <v>1297</v>
      </c>
      <c r="C144" s="231" t="s">
        <v>878</v>
      </c>
      <c r="D144" s="237" t="s">
        <v>131</v>
      </c>
      <c r="E144" s="237" t="s">
        <v>104</v>
      </c>
      <c r="F144" s="241">
        <v>884</v>
      </c>
      <c r="G144" s="241">
        <v>0.182</v>
      </c>
      <c r="H144" s="91"/>
      <c r="I144" s="91"/>
    </row>
    <row r="145" spans="1:9" ht="46.5" x14ac:dyDescent="0.35">
      <c r="A145" s="48">
        <v>140</v>
      </c>
      <c r="B145" s="231">
        <v>1302</v>
      </c>
      <c r="C145" s="231" t="s">
        <v>879</v>
      </c>
      <c r="D145" s="237" t="s">
        <v>131</v>
      </c>
      <c r="E145" s="237" t="s">
        <v>108</v>
      </c>
      <c r="F145" s="241">
        <v>1500</v>
      </c>
      <c r="G145" s="241">
        <v>0.26300000000000001</v>
      </c>
      <c r="H145" s="91"/>
      <c r="I145" s="91"/>
    </row>
    <row r="146" spans="1:9" ht="46.5" x14ac:dyDescent="0.35">
      <c r="A146" s="48">
        <v>141</v>
      </c>
      <c r="B146" s="231">
        <v>1298</v>
      </c>
      <c r="C146" s="231" t="s">
        <v>880</v>
      </c>
      <c r="D146" s="237" t="s">
        <v>131</v>
      </c>
      <c r="E146" s="237" t="s">
        <v>105</v>
      </c>
      <c r="F146" s="241">
        <v>1100</v>
      </c>
      <c r="G146" s="286">
        <v>0.28999999999999998</v>
      </c>
      <c r="H146" s="91"/>
      <c r="I146" s="91"/>
    </row>
    <row r="147" spans="1:9" ht="31" x14ac:dyDescent="0.35">
      <c r="A147" s="48">
        <v>142</v>
      </c>
      <c r="B147" s="231">
        <v>1777</v>
      </c>
      <c r="C147" s="231" t="s">
        <v>854</v>
      </c>
      <c r="D147" s="237" t="s">
        <v>1225</v>
      </c>
      <c r="E147" s="237" t="s">
        <v>1226</v>
      </c>
      <c r="F147" s="241">
        <v>10753</v>
      </c>
      <c r="G147" s="241">
        <v>2.4209999999999998</v>
      </c>
      <c r="H147" s="91"/>
      <c r="I147" s="91"/>
    </row>
    <row r="148" spans="1:9" ht="30" x14ac:dyDescent="0.35">
      <c r="A148" s="48"/>
      <c r="B148" s="231"/>
      <c r="C148" s="231"/>
      <c r="D148" s="263" t="s">
        <v>146</v>
      </c>
      <c r="E148" s="263"/>
      <c r="F148" s="268">
        <f>SUM(F121:F147)</f>
        <v>45070</v>
      </c>
      <c r="G148" s="268">
        <f>SUM(G121:G147)</f>
        <v>11.799999999999997</v>
      </c>
      <c r="H148" s="91"/>
      <c r="I148" s="91"/>
    </row>
    <row r="149" spans="1:9" ht="30" x14ac:dyDescent="0.35">
      <c r="A149" s="48"/>
      <c r="B149" s="231"/>
      <c r="C149" s="231"/>
      <c r="D149" s="255" t="s">
        <v>164</v>
      </c>
      <c r="E149" s="255"/>
      <c r="F149" s="268"/>
      <c r="G149" s="268"/>
      <c r="H149" s="91"/>
      <c r="I149" s="91"/>
    </row>
    <row r="150" spans="1:9" ht="77.5" x14ac:dyDescent="0.35">
      <c r="A150" s="48">
        <v>143</v>
      </c>
      <c r="B150" s="231">
        <v>1231</v>
      </c>
      <c r="C150" s="231" t="s">
        <v>881</v>
      </c>
      <c r="D150" s="237" t="s">
        <v>154</v>
      </c>
      <c r="E150" s="237" t="s">
        <v>38</v>
      </c>
      <c r="F150" s="235">
        <v>10000</v>
      </c>
      <c r="G150" s="238">
        <v>2.5</v>
      </c>
      <c r="H150" s="91"/>
      <c r="I150" s="91"/>
    </row>
    <row r="151" spans="1:9" ht="31" x14ac:dyDescent="0.35">
      <c r="A151" s="48">
        <v>144</v>
      </c>
      <c r="B151" s="231">
        <v>1232</v>
      </c>
      <c r="C151" s="231" t="s">
        <v>882</v>
      </c>
      <c r="D151" s="237" t="s">
        <v>154</v>
      </c>
      <c r="E151" s="237" t="s">
        <v>39</v>
      </c>
      <c r="F151" s="235">
        <v>1000</v>
      </c>
      <c r="G151" s="238">
        <v>0.25</v>
      </c>
      <c r="H151" s="91"/>
      <c r="I151" s="91"/>
    </row>
    <row r="152" spans="1:9" ht="31" x14ac:dyDescent="0.35">
      <c r="A152" s="48">
        <v>145</v>
      </c>
      <c r="B152" s="231">
        <v>1233</v>
      </c>
      <c r="C152" s="231" t="s">
        <v>883</v>
      </c>
      <c r="D152" s="237" t="s">
        <v>154</v>
      </c>
      <c r="E152" s="237" t="s">
        <v>40</v>
      </c>
      <c r="F152" s="235">
        <v>1600</v>
      </c>
      <c r="G152" s="238">
        <v>0.4</v>
      </c>
      <c r="H152" s="91"/>
      <c r="I152" s="91"/>
    </row>
    <row r="153" spans="1:9" ht="46.5" x14ac:dyDescent="0.35">
      <c r="A153" s="48">
        <v>146</v>
      </c>
      <c r="B153" s="231">
        <v>1234</v>
      </c>
      <c r="C153" s="231" t="s">
        <v>884</v>
      </c>
      <c r="D153" s="237" t="s">
        <v>1260</v>
      </c>
      <c r="E153" s="237" t="s">
        <v>1261</v>
      </c>
      <c r="F153" s="235">
        <v>1440</v>
      </c>
      <c r="G153" s="238">
        <v>0.36</v>
      </c>
      <c r="H153" s="91"/>
      <c r="I153" s="91"/>
    </row>
    <row r="154" spans="1:9" ht="46.5" x14ac:dyDescent="0.35">
      <c r="A154" s="48">
        <v>147</v>
      </c>
      <c r="B154" s="231">
        <v>1235</v>
      </c>
      <c r="C154" s="231" t="s">
        <v>885</v>
      </c>
      <c r="D154" s="237" t="s">
        <v>154</v>
      </c>
      <c r="E154" s="237" t="s">
        <v>42</v>
      </c>
      <c r="F154" s="235">
        <v>800</v>
      </c>
      <c r="G154" s="238">
        <v>0.2</v>
      </c>
      <c r="H154" s="91"/>
      <c r="I154" s="91"/>
    </row>
    <row r="155" spans="1:9" ht="46.5" x14ac:dyDescent="0.35">
      <c r="A155" s="48">
        <v>148</v>
      </c>
      <c r="B155" s="231">
        <v>1236</v>
      </c>
      <c r="C155" s="231" t="s">
        <v>886</v>
      </c>
      <c r="D155" s="237" t="s">
        <v>154</v>
      </c>
      <c r="E155" s="237" t="s">
        <v>43</v>
      </c>
      <c r="F155" s="235">
        <v>800</v>
      </c>
      <c r="G155" s="238">
        <v>0.2</v>
      </c>
      <c r="H155" s="91"/>
      <c r="I155" s="91"/>
    </row>
    <row r="156" spans="1:9" ht="46.5" x14ac:dyDescent="0.35">
      <c r="A156" s="48">
        <v>149</v>
      </c>
      <c r="B156" s="231">
        <v>1237</v>
      </c>
      <c r="C156" s="231" t="s">
        <v>887</v>
      </c>
      <c r="D156" s="237" t="s">
        <v>154</v>
      </c>
      <c r="E156" s="237" t="s">
        <v>44</v>
      </c>
      <c r="F156" s="235">
        <v>1600</v>
      </c>
      <c r="G156" s="238">
        <v>0.4</v>
      </c>
      <c r="H156" s="91"/>
      <c r="I156" s="91"/>
    </row>
    <row r="157" spans="1:9" ht="31" x14ac:dyDescent="0.35">
      <c r="A157" s="48">
        <v>150</v>
      </c>
      <c r="B157" s="231">
        <v>1238</v>
      </c>
      <c r="C157" s="231" t="s">
        <v>888</v>
      </c>
      <c r="D157" s="237" t="s">
        <v>746</v>
      </c>
      <c r="E157" s="237" t="s">
        <v>1212</v>
      </c>
      <c r="F157" s="235">
        <v>4491.7</v>
      </c>
      <c r="G157" s="238">
        <v>1.17</v>
      </c>
      <c r="H157" s="91"/>
      <c r="I157" s="91"/>
    </row>
    <row r="158" spans="1:9" ht="62" x14ac:dyDescent="0.35">
      <c r="A158" s="48">
        <v>151</v>
      </c>
      <c r="B158" s="231">
        <v>1240</v>
      </c>
      <c r="C158" s="231" t="s">
        <v>889</v>
      </c>
      <c r="D158" s="237" t="s">
        <v>154</v>
      </c>
      <c r="E158" s="237" t="s">
        <v>47</v>
      </c>
      <c r="F158" s="235">
        <v>2000</v>
      </c>
      <c r="G158" s="236">
        <v>0.5</v>
      </c>
      <c r="H158" s="91"/>
      <c r="I158" s="91"/>
    </row>
    <row r="159" spans="1:9" ht="46.5" x14ac:dyDescent="0.35">
      <c r="A159" s="48">
        <v>152</v>
      </c>
      <c r="B159" s="231">
        <v>1241</v>
      </c>
      <c r="C159" s="231" t="s">
        <v>890</v>
      </c>
      <c r="D159" s="237" t="s">
        <v>1262</v>
      </c>
      <c r="E159" s="237" t="s">
        <v>1263</v>
      </c>
      <c r="F159" s="235">
        <v>840</v>
      </c>
      <c r="G159" s="236">
        <v>0.21</v>
      </c>
      <c r="H159" s="91"/>
      <c r="I159" s="91"/>
    </row>
    <row r="160" spans="1:9" ht="31" x14ac:dyDescent="0.35">
      <c r="A160" s="48">
        <v>153</v>
      </c>
      <c r="B160" s="231">
        <v>1242</v>
      </c>
      <c r="C160" s="231" t="s">
        <v>891</v>
      </c>
      <c r="D160" s="237" t="s">
        <v>1250</v>
      </c>
      <c r="E160" s="237" t="s">
        <v>1251</v>
      </c>
      <c r="F160" s="235">
        <v>2000</v>
      </c>
      <c r="G160" s="236">
        <v>0.5</v>
      </c>
      <c r="H160" s="91"/>
      <c r="I160" s="91"/>
    </row>
    <row r="161" spans="1:9" ht="15.5" x14ac:dyDescent="0.35">
      <c r="A161" s="48">
        <v>154</v>
      </c>
      <c r="B161" s="231">
        <v>1243</v>
      </c>
      <c r="C161" s="231" t="s">
        <v>892</v>
      </c>
      <c r="D161" s="237" t="s">
        <v>733</v>
      </c>
      <c r="E161" s="237" t="s">
        <v>1210</v>
      </c>
      <c r="F161" s="235">
        <v>2240</v>
      </c>
      <c r="G161" s="238">
        <v>0.56000000000000005</v>
      </c>
      <c r="H161" s="91"/>
      <c r="I161" s="91"/>
    </row>
    <row r="162" spans="1:9" ht="46.5" x14ac:dyDescent="0.35">
      <c r="A162" s="48">
        <v>155</v>
      </c>
      <c r="B162" s="231">
        <v>1244</v>
      </c>
      <c r="C162" s="231" t="s">
        <v>893</v>
      </c>
      <c r="D162" s="237" t="s">
        <v>154</v>
      </c>
      <c r="E162" s="237" t="s">
        <v>51</v>
      </c>
      <c r="F162" s="235">
        <v>20000</v>
      </c>
      <c r="G162" s="238">
        <v>5</v>
      </c>
      <c r="H162" s="91"/>
      <c r="I162" s="91"/>
    </row>
    <row r="163" spans="1:9" ht="46.5" x14ac:dyDescent="0.35">
      <c r="A163" s="48">
        <v>156</v>
      </c>
      <c r="B163" s="231">
        <v>1245</v>
      </c>
      <c r="C163" s="231" t="s">
        <v>894</v>
      </c>
      <c r="D163" s="237" t="s">
        <v>725</v>
      </c>
      <c r="E163" s="237" t="s">
        <v>1207</v>
      </c>
      <c r="F163" s="235">
        <v>2800</v>
      </c>
      <c r="G163" s="238">
        <v>0.7</v>
      </c>
      <c r="H163" s="91"/>
      <c r="I163" s="91"/>
    </row>
    <row r="164" spans="1:9" ht="48.75" customHeight="1" x14ac:dyDescent="0.35">
      <c r="A164" s="48">
        <v>157</v>
      </c>
      <c r="B164" s="231">
        <v>1246</v>
      </c>
      <c r="C164" s="231" t="s">
        <v>895</v>
      </c>
      <c r="D164" s="237" t="s">
        <v>722</v>
      </c>
      <c r="E164" s="237" t="s">
        <v>1316</v>
      </c>
      <c r="F164" s="235">
        <v>13880</v>
      </c>
      <c r="G164" s="238">
        <v>3.47</v>
      </c>
      <c r="H164" s="91"/>
      <c r="I164" s="91"/>
    </row>
    <row r="165" spans="1:9" ht="31" x14ac:dyDescent="0.35">
      <c r="A165" s="48">
        <v>158</v>
      </c>
      <c r="B165" s="231">
        <v>1247</v>
      </c>
      <c r="C165" s="231" t="s">
        <v>896</v>
      </c>
      <c r="D165" s="237" t="s">
        <v>154</v>
      </c>
      <c r="E165" s="237" t="s">
        <v>54</v>
      </c>
      <c r="F165" s="235">
        <v>4000</v>
      </c>
      <c r="G165" s="238">
        <v>1</v>
      </c>
      <c r="H165" s="91"/>
      <c r="I165" s="91"/>
    </row>
    <row r="166" spans="1:9" ht="46.5" x14ac:dyDescent="0.35">
      <c r="A166" s="48">
        <v>159</v>
      </c>
      <c r="B166" s="231">
        <v>1248</v>
      </c>
      <c r="C166" s="231" t="s">
        <v>897</v>
      </c>
      <c r="D166" s="237" t="s">
        <v>1248</v>
      </c>
      <c r="E166" s="237" t="s">
        <v>1246</v>
      </c>
      <c r="F166" s="235">
        <v>1200</v>
      </c>
      <c r="G166" s="236">
        <v>0.3</v>
      </c>
      <c r="H166" s="91"/>
      <c r="I166" s="91"/>
    </row>
    <row r="167" spans="1:9" ht="46.5" x14ac:dyDescent="0.35">
      <c r="A167" s="48">
        <v>160</v>
      </c>
      <c r="B167" s="231">
        <v>1249</v>
      </c>
      <c r="C167" s="231" t="s">
        <v>898</v>
      </c>
      <c r="D167" s="237" t="s">
        <v>154</v>
      </c>
      <c r="E167" s="237" t="s">
        <v>56</v>
      </c>
      <c r="F167" s="235">
        <v>4000</v>
      </c>
      <c r="G167" s="236">
        <v>1</v>
      </c>
      <c r="H167" s="91"/>
      <c r="I167" s="91"/>
    </row>
    <row r="168" spans="1:9" ht="31" x14ac:dyDescent="0.35">
      <c r="A168" s="48">
        <v>161</v>
      </c>
      <c r="B168" s="231">
        <v>1250</v>
      </c>
      <c r="C168" s="231" t="s">
        <v>899</v>
      </c>
      <c r="D168" s="237" t="s">
        <v>154</v>
      </c>
      <c r="E168" s="237" t="s">
        <v>57</v>
      </c>
      <c r="F168" s="235">
        <v>1200</v>
      </c>
      <c r="G168" s="236">
        <v>0.3</v>
      </c>
      <c r="H168" s="91"/>
      <c r="I168" s="91"/>
    </row>
    <row r="169" spans="1:9" ht="31" x14ac:dyDescent="0.35">
      <c r="A169" s="48">
        <v>162</v>
      </c>
      <c r="B169" s="231">
        <v>1251</v>
      </c>
      <c r="C169" s="231" t="s">
        <v>900</v>
      </c>
      <c r="D169" s="237" t="s">
        <v>1247</v>
      </c>
      <c r="E169" s="237" t="s">
        <v>1246</v>
      </c>
      <c r="F169" s="235">
        <v>400</v>
      </c>
      <c r="G169" s="236">
        <v>0.1</v>
      </c>
      <c r="H169" s="91"/>
      <c r="I169" s="91"/>
    </row>
    <row r="170" spans="1:9" ht="31" x14ac:dyDescent="0.35">
      <c r="A170" s="48">
        <v>163</v>
      </c>
      <c r="B170" s="231">
        <v>1252</v>
      </c>
      <c r="C170" s="231" t="s">
        <v>901</v>
      </c>
      <c r="D170" s="237" t="s">
        <v>154</v>
      </c>
      <c r="E170" s="237" t="s">
        <v>59</v>
      </c>
      <c r="F170" s="235">
        <v>1400</v>
      </c>
      <c r="G170" s="236">
        <v>0.35</v>
      </c>
      <c r="H170" s="91"/>
      <c r="I170" s="91"/>
    </row>
    <row r="171" spans="1:9" ht="46.5" x14ac:dyDescent="0.35">
      <c r="A171" s="48">
        <v>164</v>
      </c>
      <c r="B171" s="231">
        <v>1253</v>
      </c>
      <c r="C171" s="231" t="s">
        <v>902</v>
      </c>
      <c r="D171" s="237" t="s">
        <v>154</v>
      </c>
      <c r="E171" s="237" t="s">
        <v>60</v>
      </c>
      <c r="F171" s="235">
        <v>1200</v>
      </c>
      <c r="G171" s="236">
        <v>0.3</v>
      </c>
      <c r="H171" s="91"/>
      <c r="I171" s="91"/>
    </row>
    <row r="172" spans="1:9" ht="31" x14ac:dyDescent="0.35">
      <c r="A172" s="48">
        <v>165</v>
      </c>
      <c r="B172" s="231">
        <v>1254</v>
      </c>
      <c r="C172" s="231" t="s">
        <v>903</v>
      </c>
      <c r="D172" s="237" t="s">
        <v>154</v>
      </c>
      <c r="E172" s="237" t="s">
        <v>61</v>
      </c>
      <c r="F172" s="235">
        <v>800</v>
      </c>
      <c r="G172" s="236">
        <v>0.2</v>
      </c>
      <c r="H172" s="91"/>
      <c r="I172" s="91"/>
    </row>
    <row r="173" spans="1:9" ht="46.5" x14ac:dyDescent="0.35">
      <c r="A173" s="48">
        <v>166</v>
      </c>
      <c r="B173" s="231">
        <v>1255</v>
      </c>
      <c r="C173" s="231" t="s">
        <v>904</v>
      </c>
      <c r="D173" s="237" t="s">
        <v>154</v>
      </c>
      <c r="E173" s="237" t="s">
        <v>62</v>
      </c>
      <c r="F173" s="235">
        <v>4000</v>
      </c>
      <c r="G173" s="238">
        <v>1</v>
      </c>
      <c r="H173" s="91"/>
      <c r="I173" s="91"/>
    </row>
    <row r="174" spans="1:9" ht="31" x14ac:dyDescent="0.35">
      <c r="A174" s="48">
        <v>167</v>
      </c>
      <c r="B174" s="231">
        <v>1257</v>
      </c>
      <c r="C174" s="231" t="s">
        <v>905</v>
      </c>
      <c r="D174" s="237" t="s">
        <v>1264</v>
      </c>
      <c r="E174" s="237" t="s">
        <v>1265</v>
      </c>
      <c r="F174" s="235">
        <v>3560</v>
      </c>
      <c r="G174" s="238">
        <v>0.89</v>
      </c>
      <c r="H174" s="91"/>
      <c r="I174" s="91"/>
    </row>
    <row r="175" spans="1:9" ht="31" x14ac:dyDescent="0.35">
      <c r="A175" s="48">
        <v>168</v>
      </c>
      <c r="B175" s="231">
        <v>1258</v>
      </c>
      <c r="C175" s="231" t="s">
        <v>906</v>
      </c>
      <c r="D175" s="237" t="s">
        <v>154</v>
      </c>
      <c r="E175" s="237" t="s">
        <v>65</v>
      </c>
      <c r="F175" s="235">
        <v>3600</v>
      </c>
      <c r="G175" s="238">
        <v>1.038</v>
      </c>
      <c r="H175" s="91"/>
      <c r="I175" s="91"/>
    </row>
    <row r="176" spans="1:9" ht="31" x14ac:dyDescent="0.35">
      <c r="A176" s="48">
        <v>169</v>
      </c>
      <c r="B176" s="231">
        <v>1259</v>
      </c>
      <c r="C176" s="231" t="s">
        <v>907</v>
      </c>
      <c r="D176" s="237" t="s">
        <v>154</v>
      </c>
      <c r="E176" s="237" t="s">
        <v>66</v>
      </c>
      <c r="F176" s="235">
        <v>2800</v>
      </c>
      <c r="G176" s="236">
        <v>0.7</v>
      </c>
      <c r="H176" s="91"/>
      <c r="I176" s="91"/>
    </row>
    <row r="177" spans="1:9" ht="31" x14ac:dyDescent="0.35">
      <c r="A177" s="48">
        <v>170</v>
      </c>
      <c r="B177" s="231">
        <v>1260</v>
      </c>
      <c r="C177" s="231" t="s">
        <v>908</v>
      </c>
      <c r="D177" s="237" t="s">
        <v>154</v>
      </c>
      <c r="E177" s="237" t="s">
        <v>67</v>
      </c>
      <c r="F177" s="235">
        <v>2000</v>
      </c>
      <c r="G177" s="236">
        <v>0.5</v>
      </c>
      <c r="H177" s="91"/>
      <c r="I177" s="91"/>
    </row>
    <row r="178" spans="1:9" ht="31" x14ac:dyDescent="0.35">
      <c r="A178" s="48">
        <v>171</v>
      </c>
      <c r="B178" s="231">
        <v>1261</v>
      </c>
      <c r="C178" s="231" t="s">
        <v>909</v>
      </c>
      <c r="D178" s="237" t="s">
        <v>154</v>
      </c>
      <c r="E178" s="237" t="s">
        <v>68</v>
      </c>
      <c r="F178" s="235">
        <v>2400</v>
      </c>
      <c r="G178" s="238">
        <v>0.6</v>
      </c>
      <c r="H178" s="91"/>
      <c r="I178" s="91"/>
    </row>
    <row r="179" spans="1:9" ht="46.5" x14ac:dyDescent="0.35">
      <c r="A179" s="48">
        <v>172</v>
      </c>
      <c r="B179" s="231">
        <v>1262</v>
      </c>
      <c r="C179" s="231" t="s">
        <v>910</v>
      </c>
      <c r="D179" s="237" t="s">
        <v>740</v>
      </c>
      <c r="E179" s="237" t="s">
        <v>69</v>
      </c>
      <c r="F179" s="235">
        <v>1280</v>
      </c>
      <c r="G179" s="238">
        <v>0.32</v>
      </c>
      <c r="H179" s="91"/>
      <c r="I179" s="91"/>
    </row>
    <row r="180" spans="1:9" ht="46.5" x14ac:dyDescent="0.35">
      <c r="A180" s="48">
        <v>173</v>
      </c>
      <c r="B180" s="231">
        <v>1263</v>
      </c>
      <c r="C180" s="231" t="s">
        <v>911</v>
      </c>
      <c r="D180" s="237" t="s">
        <v>154</v>
      </c>
      <c r="E180" s="237" t="s">
        <v>70</v>
      </c>
      <c r="F180" s="235">
        <v>800</v>
      </c>
      <c r="G180" s="238">
        <v>0.2</v>
      </c>
      <c r="H180" s="91"/>
      <c r="I180" s="91"/>
    </row>
    <row r="181" spans="1:9" ht="31" x14ac:dyDescent="0.35">
      <c r="A181" s="48">
        <v>174</v>
      </c>
      <c r="B181" s="231">
        <v>1264</v>
      </c>
      <c r="C181" s="231" t="s">
        <v>912</v>
      </c>
      <c r="D181" s="237" t="s">
        <v>154</v>
      </c>
      <c r="E181" s="237" t="s">
        <v>71</v>
      </c>
      <c r="F181" s="235">
        <v>4400</v>
      </c>
      <c r="G181" s="238">
        <v>1.1000000000000001</v>
      </c>
      <c r="H181" s="91"/>
      <c r="I181" s="91"/>
    </row>
    <row r="182" spans="1:9" ht="31" x14ac:dyDescent="0.35">
      <c r="A182" s="48">
        <v>175</v>
      </c>
      <c r="B182" s="231">
        <v>1265</v>
      </c>
      <c r="C182" s="231" t="s">
        <v>913</v>
      </c>
      <c r="D182" s="237" t="s">
        <v>154</v>
      </c>
      <c r="E182" s="237" t="s">
        <v>72</v>
      </c>
      <c r="F182" s="235">
        <v>800</v>
      </c>
      <c r="G182" s="236">
        <v>0.2</v>
      </c>
      <c r="H182" s="91"/>
      <c r="I182" s="91"/>
    </row>
    <row r="183" spans="1:9" ht="46.5" x14ac:dyDescent="0.35">
      <c r="A183" s="48">
        <v>176</v>
      </c>
      <c r="B183" s="231">
        <v>1266</v>
      </c>
      <c r="C183" s="231" t="s">
        <v>914</v>
      </c>
      <c r="D183" s="237" t="s">
        <v>154</v>
      </c>
      <c r="E183" s="237" t="s">
        <v>73</v>
      </c>
      <c r="F183" s="235">
        <v>4000</v>
      </c>
      <c r="G183" s="236">
        <v>1</v>
      </c>
      <c r="H183" s="91"/>
      <c r="I183" s="91"/>
    </row>
    <row r="184" spans="1:9" ht="31" x14ac:dyDescent="0.35">
      <c r="A184" s="48">
        <v>177</v>
      </c>
      <c r="B184" s="231">
        <v>1267</v>
      </c>
      <c r="C184" s="231" t="s">
        <v>915</v>
      </c>
      <c r="D184" s="237" t="s">
        <v>154</v>
      </c>
      <c r="E184" s="237" t="s">
        <v>74</v>
      </c>
      <c r="F184" s="235">
        <v>3200</v>
      </c>
      <c r="G184" s="236">
        <v>0.8</v>
      </c>
      <c r="H184" s="91"/>
      <c r="I184" s="91"/>
    </row>
    <row r="185" spans="1:9" ht="31" x14ac:dyDescent="0.35">
      <c r="A185" s="48">
        <v>178</v>
      </c>
      <c r="B185" s="231">
        <v>1268</v>
      </c>
      <c r="C185" s="231" t="s">
        <v>916</v>
      </c>
      <c r="D185" s="237" t="s">
        <v>1253</v>
      </c>
      <c r="E185" s="237" t="s">
        <v>1254</v>
      </c>
      <c r="F185" s="235">
        <v>2000</v>
      </c>
      <c r="G185" s="236">
        <v>0.5</v>
      </c>
      <c r="H185" s="91"/>
      <c r="I185" s="91"/>
    </row>
    <row r="186" spans="1:9" ht="31" x14ac:dyDescent="0.35">
      <c r="A186" s="48">
        <v>179</v>
      </c>
      <c r="B186" s="231">
        <v>1269</v>
      </c>
      <c r="C186" s="231" t="s">
        <v>917</v>
      </c>
      <c r="D186" s="237" t="s">
        <v>154</v>
      </c>
      <c r="E186" s="237" t="s">
        <v>76</v>
      </c>
      <c r="F186" s="235">
        <v>2200</v>
      </c>
      <c r="G186" s="236">
        <v>0.55000000000000004</v>
      </c>
      <c r="H186" s="91"/>
      <c r="I186" s="91"/>
    </row>
    <row r="187" spans="1:9" ht="31" x14ac:dyDescent="0.35">
      <c r="A187" s="48">
        <v>180</v>
      </c>
      <c r="B187" s="231">
        <v>1270</v>
      </c>
      <c r="C187" s="231" t="s">
        <v>918</v>
      </c>
      <c r="D187" s="237" t="s">
        <v>154</v>
      </c>
      <c r="E187" s="237" t="s">
        <v>77</v>
      </c>
      <c r="F187" s="235">
        <v>2400</v>
      </c>
      <c r="G187" s="236">
        <v>0.6</v>
      </c>
      <c r="H187" s="91"/>
      <c r="I187" s="91"/>
    </row>
    <row r="188" spans="1:9" ht="31" x14ac:dyDescent="0.35">
      <c r="A188" s="48">
        <v>181</v>
      </c>
      <c r="B188" s="231">
        <v>1271</v>
      </c>
      <c r="C188" s="231" t="s">
        <v>919</v>
      </c>
      <c r="D188" s="237" t="s">
        <v>154</v>
      </c>
      <c r="E188" s="237" t="s">
        <v>78</v>
      </c>
      <c r="F188" s="225">
        <v>1144</v>
      </c>
      <c r="G188" s="225">
        <v>0.28599999999999998</v>
      </c>
      <c r="H188" s="91"/>
      <c r="I188" s="91"/>
    </row>
    <row r="189" spans="1:9" ht="31" x14ac:dyDescent="0.35">
      <c r="A189" s="48">
        <v>182</v>
      </c>
      <c r="B189" s="231">
        <v>1272</v>
      </c>
      <c r="C189" s="231" t="s">
        <v>920</v>
      </c>
      <c r="D189" s="237" t="s">
        <v>1255</v>
      </c>
      <c r="E189" s="237" t="s">
        <v>1256</v>
      </c>
      <c r="F189" s="235">
        <v>600</v>
      </c>
      <c r="G189" s="236">
        <v>0.15</v>
      </c>
      <c r="H189" s="91"/>
      <c r="I189" s="91"/>
    </row>
    <row r="190" spans="1:9" ht="46.5" x14ac:dyDescent="0.35">
      <c r="A190" s="48">
        <v>183</v>
      </c>
      <c r="B190" s="231">
        <v>1273</v>
      </c>
      <c r="C190" s="231" t="s">
        <v>921</v>
      </c>
      <c r="D190" s="237" t="s">
        <v>1257</v>
      </c>
      <c r="E190" s="237" t="s">
        <v>1258</v>
      </c>
      <c r="F190" s="235">
        <v>300</v>
      </c>
      <c r="G190" s="238">
        <v>7.4999999999999997E-2</v>
      </c>
      <c r="H190" s="91"/>
      <c r="I190" s="91"/>
    </row>
    <row r="191" spans="1:9" ht="31" x14ac:dyDescent="0.35">
      <c r="A191" s="48">
        <v>184</v>
      </c>
      <c r="B191" s="231">
        <v>1274</v>
      </c>
      <c r="C191" s="231" t="s">
        <v>922</v>
      </c>
      <c r="D191" s="237" t="s">
        <v>1259</v>
      </c>
      <c r="E191" s="237" t="s">
        <v>1258</v>
      </c>
      <c r="F191" s="235">
        <v>800</v>
      </c>
      <c r="G191" s="238">
        <v>0.2</v>
      </c>
      <c r="H191" s="91"/>
      <c r="I191" s="91"/>
    </row>
    <row r="192" spans="1:9" ht="51.75" customHeight="1" x14ac:dyDescent="0.35">
      <c r="A192" s="48">
        <v>185</v>
      </c>
      <c r="B192" s="231">
        <v>1275</v>
      </c>
      <c r="C192" s="231" t="s">
        <v>923</v>
      </c>
      <c r="D192" s="237" t="s">
        <v>154</v>
      </c>
      <c r="E192" s="237" t="s">
        <v>82</v>
      </c>
      <c r="F192" s="235">
        <v>800</v>
      </c>
      <c r="G192" s="236">
        <v>0.2</v>
      </c>
      <c r="H192" s="91"/>
      <c r="I192" s="91"/>
    </row>
    <row r="193" spans="1:9" ht="49.5" customHeight="1" x14ac:dyDescent="0.35">
      <c r="A193" s="48">
        <v>186</v>
      </c>
      <c r="B193" s="231">
        <v>1276</v>
      </c>
      <c r="C193" s="231" t="s">
        <v>924</v>
      </c>
      <c r="D193" s="237" t="s">
        <v>154</v>
      </c>
      <c r="E193" s="237" t="s">
        <v>83</v>
      </c>
      <c r="F193" s="235">
        <v>1600</v>
      </c>
      <c r="G193" s="238">
        <v>0.4</v>
      </c>
      <c r="H193" s="91"/>
      <c r="I193" s="91"/>
    </row>
    <row r="194" spans="1:9" ht="53.25" customHeight="1" x14ac:dyDescent="0.35">
      <c r="A194" s="48">
        <v>187</v>
      </c>
      <c r="B194" s="231">
        <v>1277</v>
      </c>
      <c r="C194" s="231" t="s">
        <v>925</v>
      </c>
      <c r="D194" s="237" t="s">
        <v>738</v>
      </c>
      <c r="E194" s="237" t="s">
        <v>84</v>
      </c>
      <c r="F194" s="239">
        <v>2360</v>
      </c>
      <c r="G194" s="242">
        <v>0.59</v>
      </c>
      <c r="H194" s="91"/>
      <c r="I194" s="91"/>
    </row>
    <row r="195" spans="1:9" ht="31" x14ac:dyDescent="0.35">
      <c r="A195" s="48">
        <v>188</v>
      </c>
      <c r="B195" s="231">
        <v>1278</v>
      </c>
      <c r="C195" s="231" t="s">
        <v>926</v>
      </c>
      <c r="D195" s="237" t="s">
        <v>154</v>
      </c>
      <c r="E195" s="237" t="s">
        <v>85</v>
      </c>
      <c r="F195" s="239">
        <v>3200</v>
      </c>
      <c r="G195" s="242">
        <v>0.8</v>
      </c>
      <c r="H195" s="91"/>
      <c r="I195" s="91"/>
    </row>
    <row r="196" spans="1:9" ht="31" x14ac:dyDescent="0.35">
      <c r="A196" s="48">
        <v>189</v>
      </c>
      <c r="B196" s="231">
        <v>1279</v>
      </c>
      <c r="C196" s="231" t="s">
        <v>927</v>
      </c>
      <c r="D196" s="237" t="s">
        <v>1268</v>
      </c>
      <c r="E196" s="237" t="s">
        <v>1269</v>
      </c>
      <c r="F196" s="235">
        <v>3600</v>
      </c>
      <c r="G196" s="236">
        <v>0.9</v>
      </c>
      <c r="H196" s="91"/>
      <c r="I196" s="91"/>
    </row>
    <row r="197" spans="1:9" ht="46.5" x14ac:dyDescent="0.35">
      <c r="A197" s="48">
        <v>190</v>
      </c>
      <c r="B197" s="231">
        <v>1280</v>
      </c>
      <c r="C197" s="231" t="s">
        <v>928</v>
      </c>
      <c r="D197" s="237" t="s">
        <v>154</v>
      </c>
      <c r="E197" s="237" t="s">
        <v>87</v>
      </c>
      <c r="F197" s="235">
        <v>12000</v>
      </c>
      <c r="G197" s="236">
        <v>3</v>
      </c>
      <c r="H197" s="91"/>
      <c r="I197" s="91"/>
    </row>
    <row r="198" spans="1:9" ht="31" x14ac:dyDescent="0.35">
      <c r="A198" s="48">
        <v>191</v>
      </c>
      <c r="B198" s="231">
        <v>1281</v>
      </c>
      <c r="C198" s="231" t="s">
        <v>929</v>
      </c>
      <c r="D198" s="237" t="s">
        <v>1277</v>
      </c>
      <c r="E198" s="237" t="s">
        <v>1278</v>
      </c>
      <c r="F198" s="235">
        <v>16000</v>
      </c>
      <c r="G198" s="236">
        <v>4</v>
      </c>
      <c r="H198" s="91"/>
      <c r="I198" s="91"/>
    </row>
    <row r="199" spans="1:9" ht="31" x14ac:dyDescent="0.35">
      <c r="A199" s="48">
        <v>192</v>
      </c>
      <c r="B199" s="231">
        <v>1282</v>
      </c>
      <c r="C199" s="231" t="s">
        <v>930</v>
      </c>
      <c r="D199" s="237" t="s">
        <v>730</v>
      </c>
      <c r="E199" s="237" t="s">
        <v>89</v>
      </c>
      <c r="F199" s="235">
        <v>5380</v>
      </c>
      <c r="G199" s="236">
        <v>1.345</v>
      </c>
      <c r="H199" s="91"/>
      <c r="I199" s="91"/>
    </row>
    <row r="200" spans="1:9" ht="63.75" customHeight="1" x14ac:dyDescent="0.35">
      <c r="A200" s="48">
        <v>193</v>
      </c>
      <c r="B200" s="231">
        <v>1283</v>
      </c>
      <c r="C200" s="231" t="s">
        <v>931</v>
      </c>
      <c r="D200" s="237" t="s">
        <v>154</v>
      </c>
      <c r="E200" s="237" t="s">
        <v>90</v>
      </c>
      <c r="F200" s="235">
        <v>8000</v>
      </c>
      <c r="G200" s="236">
        <v>2</v>
      </c>
      <c r="H200" s="91"/>
      <c r="I200" s="91"/>
    </row>
    <row r="201" spans="1:9" ht="46.5" x14ac:dyDescent="0.35">
      <c r="A201" s="48">
        <v>194</v>
      </c>
      <c r="B201" s="231">
        <v>1284</v>
      </c>
      <c r="C201" s="231" t="s">
        <v>932</v>
      </c>
      <c r="D201" s="237" t="s">
        <v>724</v>
      </c>
      <c r="E201" s="237" t="s">
        <v>1205</v>
      </c>
      <c r="F201" s="235">
        <v>6600</v>
      </c>
      <c r="G201" s="236">
        <v>1.65</v>
      </c>
      <c r="H201" s="91"/>
      <c r="I201" s="91"/>
    </row>
    <row r="202" spans="1:9" ht="46.5" x14ac:dyDescent="0.35">
      <c r="A202" s="48">
        <v>195</v>
      </c>
      <c r="B202" s="231">
        <v>1285</v>
      </c>
      <c r="C202" s="231" t="s">
        <v>933</v>
      </c>
      <c r="D202" s="237" t="s">
        <v>1266</v>
      </c>
      <c r="E202" s="237" t="s">
        <v>1267</v>
      </c>
      <c r="F202" s="235">
        <v>6000</v>
      </c>
      <c r="G202" s="236">
        <v>1.5</v>
      </c>
      <c r="H202" s="91"/>
      <c r="I202" s="91"/>
    </row>
    <row r="203" spans="1:9" ht="46.5" x14ac:dyDescent="0.35">
      <c r="A203" s="48">
        <v>196</v>
      </c>
      <c r="B203" s="231">
        <v>1286</v>
      </c>
      <c r="C203" s="231" t="s">
        <v>934</v>
      </c>
      <c r="D203" s="237" t="s">
        <v>154</v>
      </c>
      <c r="E203" s="237" t="s">
        <v>93</v>
      </c>
      <c r="F203" s="235">
        <v>4000</v>
      </c>
      <c r="G203" s="236">
        <v>1</v>
      </c>
      <c r="H203" s="91"/>
      <c r="I203" s="91"/>
    </row>
    <row r="204" spans="1:9" ht="54" customHeight="1" x14ac:dyDescent="0.35">
      <c r="A204" s="48">
        <v>197</v>
      </c>
      <c r="B204" s="231">
        <v>1287</v>
      </c>
      <c r="C204" s="231" t="s">
        <v>935</v>
      </c>
      <c r="D204" s="237" t="s">
        <v>154</v>
      </c>
      <c r="E204" s="237" t="s">
        <v>94</v>
      </c>
      <c r="F204" s="235">
        <v>4800</v>
      </c>
      <c r="G204" s="236">
        <v>1.2</v>
      </c>
      <c r="H204" s="91"/>
      <c r="I204" s="91"/>
    </row>
    <row r="205" spans="1:9" ht="15.5" x14ac:dyDescent="0.35">
      <c r="A205" s="48">
        <v>198</v>
      </c>
      <c r="B205" s="231">
        <v>1288</v>
      </c>
      <c r="C205" s="231" t="s">
        <v>936</v>
      </c>
      <c r="D205" s="237" t="s">
        <v>732</v>
      </c>
      <c r="E205" s="237" t="s">
        <v>1209</v>
      </c>
      <c r="F205" s="235">
        <v>8320</v>
      </c>
      <c r="G205" s="236">
        <v>2.08</v>
      </c>
      <c r="H205" s="91"/>
      <c r="I205" s="91"/>
    </row>
    <row r="206" spans="1:9" ht="47.25" customHeight="1" x14ac:dyDescent="0.35">
      <c r="A206" s="48">
        <v>199</v>
      </c>
      <c r="B206" s="231">
        <v>1289</v>
      </c>
      <c r="C206" s="231" t="s">
        <v>937</v>
      </c>
      <c r="D206" s="237" t="s">
        <v>735</v>
      </c>
      <c r="E206" s="237" t="s">
        <v>1211</v>
      </c>
      <c r="F206" s="235">
        <v>4600</v>
      </c>
      <c r="G206" s="236">
        <v>1.1499999999999999</v>
      </c>
      <c r="H206" s="91"/>
      <c r="I206" s="91"/>
    </row>
    <row r="207" spans="1:9" ht="46.5" x14ac:dyDescent="0.35">
      <c r="A207" s="48">
        <v>200</v>
      </c>
      <c r="B207" s="231">
        <v>1290</v>
      </c>
      <c r="C207" s="231" t="s">
        <v>938</v>
      </c>
      <c r="D207" s="237" t="s">
        <v>154</v>
      </c>
      <c r="E207" s="237" t="s">
        <v>97</v>
      </c>
      <c r="F207" s="235">
        <v>6400</v>
      </c>
      <c r="G207" s="236">
        <v>1.6</v>
      </c>
      <c r="H207" s="91"/>
      <c r="I207" s="91"/>
    </row>
    <row r="208" spans="1:9" ht="62" x14ac:dyDescent="0.35">
      <c r="A208" s="48">
        <v>201</v>
      </c>
      <c r="B208" s="231">
        <v>1291</v>
      </c>
      <c r="C208" s="231" t="s">
        <v>939</v>
      </c>
      <c r="D208" s="237" t="s">
        <v>154</v>
      </c>
      <c r="E208" s="237" t="s">
        <v>98</v>
      </c>
      <c r="F208" s="225">
        <v>6216</v>
      </c>
      <c r="G208" s="225">
        <v>1.554</v>
      </c>
      <c r="H208" s="91"/>
      <c r="I208" s="91"/>
    </row>
    <row r="209" spans="1:9" ht="62" x14ac:dyDescent="0.35">
      <c r="A209" s="48">
        <v>202</v>
      </c>
      <c r="B209" s="231">
        <v>1292</v>
      </c>
      <c r="C209" s="231" t="s">
        <v>940</v>
      </c>
      <c r="D209" s="237" t="s">
        <v>154</v>
      </c>
      <c r="E209" s="237" t="s">
        <v>99</v>
      </c>
      <c r="F209" s="235">
        <v>800</v>
      </c>
      <c r="G209" s="238">
        <v>0.2</v>
      </c>
      <c r="H209" s="91"/>
      <c r="I209" s="91"/>
    </row>
    <row r="210" spans="1:9" ht="46.5" x14ac:dyDescent="0.35">
      <c r="A210" s="48">
        <v>203</v>
      </c>
      <c r="B210" s="231">
        <v>1293</v>
      </c>
      <c r="C210" s="231" t="s">
        <v>941</v>
      </c>
      <c r="D210" s="237" t="s">
        <v>154</v>
      </c>
      <c r="E210" s="237" t="s">
        <v>100</v>
      </c>
      <c r="F210" s="269">
        <v>800</v>
      </c>
      <c r="G210" s="238">
        <v>0.2</v>
      </c>
      <c r="H210" s="91"/>
      <c r="I210" s="91"/>
    </row>
    <row r="211" spans="1:9" ht="31" x14ac:dyDescent="0.35">
      <c r="A211" s="48">
        <v>204</v>
      </c>
      <c r="B211" s="231">
        <v>1780</v>
      </c>
      <c r="C211" s="231" t="s">
        <v>942</v>
      </c>
      <c r="D211" s="237" t="s">
        <v>224</v>
      </c>
      <c r="E211" s="237" t="s">
        <v>225</v>
      </c>
      <c r="F211" s="269">
        <v>2800</v>
      </c>
      <c r="G211" s="238">
        <v>0.7</v>
      </c>
      <c r="H211" s="91"/>
      <c r="I211" s="91"/>
    </row>
    <row r="212" spans="1:9" ht="15.5" x14ac:dyDescent="0.35">
      <c r="A212" s="48">
        <v>205</v>
      </c>
      <c r="B212" s="257">
        <v>3175</v>
      </c>
      <c r="C212" s="257" t="s">
        <v>943</v>
      </c>
      <c r="D212" s="270" t="s">
        <v>224</v>
      </c>
      <c r="E212" s="270" t="s">
        <v>226</v>
      </c>
      <c r="F212" s="271">
        <v>5265</v>
      </c>
      <c r="G212" s="287">
        <v>1.17</v>
      </c>
      <c r="H212" s="91"/>
      <c r="I212" s="91"/>
    </row>
    <row r="213" spans="1:9" ht="15.5" x14ac:dyDescent="0.35">
      <c r="A213" s="48"/>
      <c r="B213" s="231"/>
      <c r="C213" s="231"/>
      <c r="D213" s="250" t="s">
        <v>148</v>
      </c>
      <c r="E213" s="250"/>
      <c r="F213" s="268">
        <f>SUM(F150:F212)</f>
        <v>231516.7</v>
      </c>
      <c r="G213" s="268">
        <f>SUM(G150:G212)</f>
        <v>57.918000000000013</v>
      </c>
      <c r="H213" s="91"/>
      <c r="I213" s="91"/>
    </row>
    <row r="214" spans="1:9" ht="15.5" x14ac:dyDescent="0.35">
      <c r="A214" s="48"/>
      <c r="B214" s="231"/>
      <c r="C214" s="231"/>
      <c r="D214" s="250" t="s">
        <v>183</v>
      </c>
      <c r="E214" s="250"/>
      <c r="F214" s="272">
        <f>F213+F148+F119</f>
        <v>286663.7</v>
      </c>
      <c r="G214" s="272">
        <f>G213+G148+G119</f>
        <v>72.103000000000023</v>
      </c>
      <c r="H214" s="91"/>
      <c r="I214" s="91"/>
    </row>
    <row r="215" spans="1:9" ht="15.5" x14ac:dyDescent="0.35">
      <c r="A215" s="48"/>
      <c r="B215" s="231"/>
      <c r="C215" s="231"/>
      <c r="D215" s="243" t="s">
        <v>167</v>
      </c>
      <c r="E215" s="243"/>
      <c r="F215" s="244">
        <f>F148</f>
        <v>45070</v>
      </c>
      <c r="G215" s="244">
        <f>G148</f>
        <v>11.799999999999997</v>
      </c>
      <c r="H215" s="91"/>
      <c r="I215" s="91"/>
    </row>
    <row r="216" spans="1:9" ht="15.5" x14ac:dyDescent="0.35">
      <c r="A216" s="48"/>
      <c r="B216" s="231"/>
      <c r="C216" s="231"/>
      <c r="D216" s="233" t="s">
        <v>190</v>
      </c>
      <c r="E216" s="233"/>
      <c r="F216" s="273">
        <v>4300</v>
      </c>
      <c r="G216" s="273">
        <v>0.94</v>
      </c>
      <c r="H216" s="91"/>
      <c r="I216" s="91"/>
    </row>
    <row r="217" spans="1:9" ht="15.5" x14ac:dyDescent="0.35">
      <c r="A217" s="48"/>
      <c r="B217" s="231"/>
      <c r="C217" s="231"/>
      <c r="D217" s="233" t="s">
        <v>192</v>
      </c>
      <c r="E217" s="233"/>
      <c r="F217" s="273">
        <f>F215-F216</f>
        <v>40770</v>
      </c>
      <c r="G217" s="273">
        <f>G215-G216</f>
        <v>10.859999999999998</v>
      </c>
      <c r="H217" s="91"/>
      <c r="I217" s="91"/>
    </row>
    <row r="218" spans="1:9" ht="15.5" x14ac:dyDescent="0.35">
      <c r="A218" s="48"/>
      <c r="B218" s="231"/>
      <c r="C218" s="231"/>
      <c r="D218" s="243" t="s">
        <v>166</v>
      </c>
      <c r="E218" s="243"/>
      <c r="F218" s="244">
        <f>F119</f>
        <v>10077</v>
      </c>
      <c r="G218" s="244">
        <f>G119</f>
        <v>2.3849999999999998</v>
      </c>
      <c r="H218" s="91"/>
      <c r="I218" s="91"/>
    </row>
    <row r="219" spans="1:9" ht="15.5" x14ac:dyDescent="0.35">
      <c r="A219" s="48"/>
      <c r="B219" s="231"/>
      <c r="C219" s="231"/>
      <c r="D219" s="233" t="s">
        <v>190</v>
      </c>
      <c r="E219" s="233"/>
      <c r="F219" s="273">
        <f>F114</f>
        <v>1700</v>
      </c>
      <c r="G219" s="273">
        <f>G114</f>
        <v>0.42</v>
      </c>
      <c r="H219" s="91"/>
      <c r="I219" s="91"/>
    </row>
    <row r="220" spans="1:9" ht="15.5" x14ac:dyDescent="0.35">
      <c r="A220" s="48"/>
      <c r="B220" s="231"/>
      <c r="C220" s="231"/>
      <c r="D220" s="233" t="s">
        <v>192</v>
      </c>
      <c r="E220" s="233"/>
      <c r="F220" s="273">
        <f>F218-F219</f>
        <v>8377</v>
      </c>
      <c r="G220" s="273">
        <f>G218-G219</f>
        <v>1.9649999999999999</v>
      </c>
      <c r="H220" s="91"/>
      <c r="I220" s="91"/>
    </row>
    <row r="221" spans="1:9" ht="15.5" x14ac:dyDescent="0.35">
      <c r="A221" s="48"/>
      <c r="B221" s="231"/>
      <c r="C221" s="231"/>
      <c r="D221" s="243" t="s">
        <v>168</v>
      </c>
      <c r="E221" s="243"/>
      <c r="F221" s="244">
        <f>F213</f>
        <v>231516.7</v>
      </c>
      <c r="G221" s="244">
        <f>G213</f>
        <v>57.918000000000013</v>
      </c>
      <c r="H221" s="91"/>
      <c r="I221" s="91"/>
    </row>
    <row r="222" spans="1:9" ht="15.5" x14ac:dyDescent="0.35">
      <c r="A222" s="48"/>
      <c r="B222" s="231"/>
      <c r="C222" s="231"/>
      <c r="D222" s="233" t="s">
        <v>190</v>
      </c>
      <c r="E222" s="233"/>
      <c r="F222" s="273">
        <f>F211+F208+F207+F206+F205+F203+F202+F201+F200+F199+F198+F197</f>
        <v>86316</v>
      </c>
      <c r="G222" s="273">
        <f>G211+G208+G207+G206+G205+G203+G202+G201+G200+G199+G198+G197</f>
        <v>21.579000000000001</v>
      </c>
      <c r="H222" s="91"/>
      <c r="I222" s="91"/>
    </row>
    <row r="223" spans="1:9" ht="15.5" x14ac:dyDescent="0.35">
      <c r="A223" s="48"/>
      <c r="B223" s="231"/>
      <c r="C223" s="231"/>
      <c r="D223" s="233" t="s">
        <v>192</v>
      </c>
      <c r="E223" s="233"/>
      <c r="F223" s="273">
        <f>F221-F222</f>
        <v>145200.70000000001</v>
      </c>
      <c r="G223" s="273">
        <f>G221-G222</f>
        <v>36.339000000000013</v>
      </c>
      <c r="H223" s="91"/>
      <c r="I223" s="91"/>
    </row>
    <row r="224" spans="1:9" ht="15.5" x14ac:dyDescent="0.35">
      <c r="A224" s="48"/>
      <c r="B224" s="231"/>
      <c r="C224" s="231"/>
      <c r="D224" s="263" t="s">
        <v>184</v>
      </c>
      <c r="E224" s="263"/>
      <c r="F224" s="225"/>
      <c r="G224" s="225"/>
      <c r="H224" s="91"/>
      <c r="I224" s="91"/>
    </row>
    <row r="225" spans="1:9" ht="61.5" customHeight="1" x14ac:dyDescent="0.35">
      <c r="A225" s="48"/>
      <c r="B225" s="231"/>
      <c r="C225" s="231"/>
      <c r="D225" s="263" t="s">
        <v>165</v>
      </c>
      <c r="E225" s="263"/>
      <c r="F225" s="225"/>
      <c r="G225" s="225"/>
      <c r="H225" s="91"/>
      <c r="I225" s="91"/>
    </row>
    <row r="226" spans="1:9" ht="62" x14ac:dyDescent="0.35">
      <c r="A226" s="48">
        <v>206</v>
      </c>
      <c r="B226" s="231">
        <v>1098</v>
      </c>
      <c r="C226" s="231" t="s">
        <v>944</v>
      </c>
      <c r="D226" s="247" t="s">
        <v>227</v>
      </c>
      <c r="E226" s="247" t="s">
        <v>593</v>
      </c>
      <c r="F226" s="231">
        <v>5035</v>
      </c>
      <c r="G226" s="281">
        <v>0.94</v>
      </c>
      <c r="H226" s="91"/>
      <c r="I226" s="91"/>
    </row>
    <row r="227" spans="1:9" ht="62" x14ac:dyDescent="0.35">
      <c r="A227" s="48">
        <v>207</v>
      </c>
      <c r="B227" s="231">
        <v>1099</v>
      </c>
      <c r="C227" s="231" t="s">
        <v>945</v>
      </c>
      <c r="D227" s="247" t="s">
        <v>229</v>
      </c>
      <c r="E227" s="226" t="s">
        <v>594</v>
      </c>
      <c r="F227" s="227">
        <v>1580</v>
      </c>
      <c r="G227" s="277">
        <v>0.32</v>
      </c>
      <c r="H227" s="91"/>
      <c r="I227" s="91"/>
    </row>
    <row r="228" spans="1:9" ht="62" x14ac:dyDescent="0.35">
      <c r="A228" s="48">
        <v>208</v>
      </c>
      <c r="B228" s="231">
        <v>1100</v>
      </c>
      <c r="C228" s="231" t="s">
        <v>946</v>
      </c>
      <c r="D228" s="226" t="s">
        <v>131</v>
      </c>
      <c r="E228" s="226" t="s">
        <v>595</v>
      </c>
      <c r="F228" s="227">
        <v>850</v>
      </c>
      <c r="G228" s="277">
        <v>0.24</v>
      </c>
      <c r="H228" s="91"/>
      <c r="I228" s="91"/>
    </row>
    <row r="229" spans="1:9" ht="62" x14ac:dyDescent="0.35">
      <c r="A229" s="48">
        <v>209</v>
      </c>
      <c r="B229" s="231">
        <v>1101</v>
      </c>
      <c r="C229" s="231" t="s">
        <v>947</v>
      </c>
      <c r="D229" s="226" t="s">
        <v>131</v>
      </c>
      <c r="E229" s="226" t="s">
        <v>596</v>
      </c>
      <c r="F229" s="227">
        <v>1350</v>
      </c>
      <c r="G229" s="277">
        <v>0.45</v>
      </c>
      <c r="H229" s="91"/>
      <c r="I229" s="91"/>
    </row>
    <row r="230" spans="1:9" ht="102" customHeight="1" x14ac:dyDescent="0.35">
      <c r="A230" s="48">
        <v>210</v>
      </c>
      <c r="B230" s="231">
        <v>1102</v>
      </c>
      <c r="C230" s="231" t="s">
        <v>948</v>
      </c>
      <c r="D230" s="226" t="s">
        <v>231</v>
      </c>
      <c r="E230" s="226" t="s">
        <v>597</v>
      </c>
      <c r="F230" s="227">
        <v>1540</v>
      </c>
      <c r="G230" s="277">
        <v>0.44</v>
      </c>
      <c r="H230" s="91"/>
      <c r="I230" s="91"/>
    </row>
    <row r="231" spans="1:9" ht="105.75" customHeight="1" x14ac:dyDescent="0.35">
      <c r="A231" s="48">
        <v>211</v>
      </c>
      <c r="B231" s="231">
        <v>1103</v>
      </c>
      <c r="C231" s="231" t="s">
        <v>949</v>
      </c>
      <c r="D231" s="226" t="s">
        <v>232</v>
      </c>
      <c r="E231" s="226" t="s">
        <v>598</v>
      </c>
      <c r="F231" s="227">
        <v>570</v>
      </c>
      <c r="G231" s="277">
        <v>0.19</v>
      </c>
      <c r="H231" s="91"/>
      <c r="I231" s="91"/>
    </row>
    <row r="232" spans="1:9" ht="46.5" x14ac:dyDescent="0.35">
      <c r="A232" s="48">
        <v>212</v>
      </c>
      <c r="B232" s="231">
        <v>1104</v>
      </c>
      <c r="C232" s="231" t="s">
        <v>950</v>
      </c>
      <c r="D232" s="226" t="s">
        <v>233</v>
      </c>
      <c r="E232" s="226" t="s">
        <v>599</v>
      </c>
      <c r="F232" s="231">
        <v>3023</v>
      </c>
      <c r="G232" s="281">
        <v>0.54300000000000004</v>
      </c>
      <c r="H232" s="91"/>
      <c r="I232" s="91"/>
    </row>
    <row r="233" spans="1:9" ht="62" x14ac:dyDescent="0.35">
      <c r="A233" s="48">
        <v>213</v>
      </c>
      <c r="B233" s="231">
        <v>1105</v>
      </c>
      <c r="C233" s="231" t="s">
        <v>951</v>
      </c>
      <c r="D233" s="226" t="s">
        <v>234</v>
      </c>
      <c r="E233" s="226" t="s">
        <v>600</v>
      </c>
      <c r="F233" s="227">
        <v>1340</v>
      </c>
      <c r="G233" s="277">
        <v>0.43</v>
      </c>
      <c r="H233" s="91"/>
      <c r="I233" s="91"/>
    </row>
    <row r="234" spans="1:9" ht="80.25" customHeight="1" x14ac:dyDescent="0.35">
      <c r="A234" s="48">
        <v>214</v>
      </c>
      <c r="B234" s="231">
        <v>1106</v>
      </c>
      <c r="C234" s="231" t="s">
        <v>952</v>
      </c>
      <c r="D234" s="226" t="s">
        <v>235</v>
      </c>
      <c r="E234" s="226" t="s">
        <v>601</v>
      </c>
      <c r="F234" s="227">
        <v>1000</v>
      </c>
      <c r="G234" s="277">
        <v>0.2</v>
      </c>
      <c r="H234" s="91"/>
      <c r="I234" s="91"/>
    </row>
    <row r="235" spans="1:9" ht="62" x14ac:dyDescent="0.35">
      <c r="A235" s="48">
        <v>215</v>
      </c>
      <c r="B235" s="231">
        <v>1107</v>
      </c>
      <c r="C235" s="231" t="s">
        <v>953</v>
      </c>
      <c r="D235" s="226" t="s">
        <v>236</v>
      </c>
      <c r="E235" s="226" t="s">
        <v>602</v>
      </c>
      <c r="F235" s="227">
        <v>1000</v>
      </c>
      <c r="G235" s="277">
        <v>0.3</v>
      </c>
      <c r="H235" s="91"/>
      <c r="I235" s="91"/>
    </row>
    <row r="236" spans="1:9" ht="77.5" x14ac:dyDescent="0.35">
      <c r="A236" s="48">
        <v>216</v>
      </c>
      <c r="B236" s="231">
        <v>1108</v>
      </c>
      <c r="C236" s="231" t="s">
        <v>954</v>
      </c>
      <c r="D236" s="226" t="s">
        <v>237</v>
      </c>
      <c r="E236" s="226" t="s">
        <v>603</v>
      </c>
      <c r="F236" s="227">
        <v>1250</v>
      </c>
      <c r="G236" s="277">
        <v>0.36</v>
      </c>
      <c r="H236" s="91"/>
      <c r="I236" s="91"/>
    </row>
    <row r="237" spans="1:9" ht="77.5" x14ac:dyDescent="0.35">
      <c r="A237" s="48">
        <v>217</v>
      </c>
      <c r="B237" s="231">
        <v>1109</v>
      </c>
      <c r="C237" s="231" t="s">
        <v>955</v>
      </c>
      <c r="D237" s="226" t="s">
        <v>238</v>
      </c>
      <c r="E237" s="226" t="s">
        <v>604</v>
      </c>
      <c r="F237" s="227">
        <v>820</v>
      </c>
      <c r="G237" s="277">
        <v>0.23</v>
      </c>
      <c r="H237" s="91"/>
      <c r="I237" s="91"/>
    </row>
    <row r="238" spans="1:9" ht="62" x14ac:dyDescent="0.35">
      <c r="A238" s="48">
        <v>218</v>
      </c>
      <c r="B238" s="231">
        <v>1110</v>
      </c>
      <c r="C238" s="231" t="s">
        <v>956</v>
      </c>
      <c r="D238" s="226" t="s">
        <v>239</v>
      </c>
      <c r="E238" s="226" t="s">
        <v>605</v>
      </c>
      <c r="F238" s="227">
        <v>1180</v>
      </c>
      <c r="G238" s="277">
        <v>0.34</v>
      </c>
      <c r="H238" s="91"/>
      <c r="I238" s="91"/>
    </row>
    <row r="239" spans="1:9" ht="62" x14ac:dyDescent="0.35">
      <c r="A239" s="48">
        <v>219</v>
      </c>
      <c r="B239" s="231">
        <v>1111</v>
      </c>
      <c r="C239" s="231" t="s">
        <v>957</v>
      </c>
      <c r="D239" s="226" t="s">
        <v>240</v>
      </c>
      <c r="E239" s="226" t="s">
        <v>606</v>
      </c>
      <c r="F239" s="227">
        <v>550</v>
      </c>
      <c r="G239" s="277">
        <v>0.18</v>
      </c>
      <c r="H239" s="91"/>
      <c r="I239" s="91"/>
    </row>
    <row r="240" spans="1:9" ht="77.5" x14ac:dyDescent="0.35">
      <c r="A240" s="48">
        <v>220</v>
      </c>
      <c r="B240" s="231">
        <v>1112</v>
      </c>
      <c r="C240" s="231" t="s">
        <v>958</v>
      </c>
      <c r="D240" s="226" t="s">
        <v>241</v>
      </c>
      <c r="E240" s="226" t="s">
        <v>607</v>
      </c>
      <c r="F240" s="227">
        <v>650</v>
      </c>
      <c r="G240" s="277">
        <v>0.18</v>
      </c>
      <c r="H240" s="91"/>
      <c r="I240" s="91"/>
    </row>
    <row r="241" spans="1:9" ht="77.5" x14ac:dyDescent="0.35">
      <c r="A241" s="48">
        <v>221</v>
      </c>
      <c r="B241" s="231">
        <v>1115</v>
      </c>
      <c r="C241" s="231" t="s">
        <v>959</v>
      </c>
      <c r="D241" s="226" t="s">
        <v>242</v>
      </c>
      <c r="E241" s="226" t="s">
        <v>608</v>
      </c>
      <c r="F241" s="225">
        <v>1868</v>
      </c>
      <c r="G241" s="240">
        <v>0.46700000000000003</v>
      </c>
      <c r="H241" s="91"/>
      <c r="I241" s="91"/>
    </row>
    <row r="242" spans="1:9" ht="77.5" x14ac:dyDescent="0.35">
      <c r="A242" s="48">
        <v>222</v>
      </c>
      <c r="B242" s="231">
        <v>1780</v>
      </c>
      <c r="C242" s="231" t="s">
        <v>942</v>
      </c>
      <c r="D242" s="226" t="s">
        <v>131</v>
      </c>
      <c r="E242" s="226" t="s">
        <v>609</v>
      </c>
      <c r="F242" s="225">
        <v>3427.8</v>
      </c>
      <c r="G242" s="240">
        <v>0.56799999999999995</v>
      </c>
      <c r="H242" s="91"/>
      <c r="I242" s="91"/>
    </row>
    <row r="243" spans="1:9" ht="93" x14ac:dyDescent="0.35">
      <c r="A243" s="48">
        <v>223</v>
      </c>
      <c r="B243" s="231">
        <v>1781</v>
      </c>
      <c r="C243" s="231" t="s">
        <v>960</v>
      </c>
      <c r="D243" s="226" t="s">
        <v>131</v>
      </c>
      <c r="E243" s="226" t="s">
        <v>610</v>
      </c>
      <c r="F243" s="225">
        <v>686</v>
      </c>
      <c r="G243" s="240">
        <v>0.19600000000000001</v>
      </c>
      <c r="H243" s="91"/>
      <c r="I243" s="91"/>
    </row>
    <row r="244" spans="1:9" ht="77.5" x14ac:dyDescent="0.35">
      <c r="A244" s="48">
        <v>224</v>
      </c>
      <c r="B244" s="231">
        <v>1782</v>
      </c>
      <c r="C244" s="231" t="s">
        <v>961</v>
      </c>
      <c r="D244" s="226" t="s">
        <v>131</v>
      </c>
      <c r="E244" s="226" t="s">
        <v>611</v>
      </c>
      <c r="F244" s="225">
        <v>793</v>
      </c>
      <c r="G244" s="240">
        <v>0.22700000000000001</v>
      </c>
      <c r="H244" s="91"/>
      <c r="I244" s="91"/>
    </row>
    <row r="245" spans="1:9" ht="46.5" x14ac:dyDescent="0.35">
      <c r="A245" s="48">
        <v>225</v>
      </c>
      <c r="B245" s="231">
        <v>1783</v>
      </c>
      <c r="C245" s="231" t="s">
        <v>1298</v>
      </c>
      <c r="D245" s="226" t="s">
        <v>131</v>
      </c>
      <c r="E245" s="226" t="s">
        <v>612</v>
      </c>
      <c r="F245" s="225">
        <v>1442.5</v>
      </c>
      <c r="G245" s="240">
        <v>0.39800000000000002</v>
      </c>
      <c r="H245" s="91"/>
      <c r="I245" s="91"/>
    </row>
    <row r="246" spans="1:9" ht="46.5" x14ac:dyDescent="0.35">
      <c r="A246" s="48">
        <v>226</v>
      </c>
      <c r="B246" s="257">
        <v>3176</v>
      </c>
      <c r="C246" s="257" t="s">
        <v>962</v>
      </c>
      <c r="D246" s="232" t="s">
        <v>726</v>
      </c>
      <c r="E246" s="232" t="s">
        <v>266</v>
      </c>
      <c r="F246" s="246">
        <v>2531</v>
      </c>
      <c r="G246" s="288">
        <v>0.72</v>
      </c>
      <c r="H246" s="91"/>
      <c r="I246" s="91"/>
    </row>
    <row r="247" spans="1:9" ht="31" x14ac:dyDescent="0.35">
      <c r="A247" s="48">
        <v>227</v>
      </c>
      <c r="B247" s="257">
        <v>3649</v>
      </c>
      <c r="C247" s="257" t="s">
        <v>1299</v>
      </c>
      <c r="D247" s="232" t="s">
        <v>1216</v>
      </c>
      <c r="E247" s="232" t="s">
        <v>1217</v>
      </c>
      <c r="F247" s="246">
        <v>5324</v>
      </c>
      <c r="G247" s="288">
        <v>1.0880000000000001</v>
      </c>
      <c r="H247" s="91"/>
      <c r="I247" s="91"/>
    </row>
    <row r="248" spans="1:9" ht="31" x14ac:dyDescent="0.35">
      <c r="A248" s="48">
        <v>228</v>
      </c>
      <c r="B248" s="257">
        <v>3650</v>
      </c>
      <c r="C248" s="257" t="s">
        <v>1300</v>
      </c>
      <c r="D248" s="232" t="s">
        <v>1218</v>
      </c>
      <c r="E248" s="232" t="s">
        <v>1219</v>
      </c>
      <c r="F248" s="246">
        <v>7573</v>
      </c>
      <c r="G248" s="288">
        <v>1.5509999999999999</v>
      </c>
      <c r="H248" s="91"/>
      <c r="I248" s="91"/>
    </row>
    <row r="249" spans="1:9" ht="31" x14ac:dyDescent="0.35">
      <c r="A249" s="48">
        <v>229</v>
      </c>
      <c r="B249" s="257">
        <v>4988</v>
      </c>
      <c r="C249" s="257" t="s">
        <v>992</v>
      </c>
      <c r="D249" s="232" t="s">
        <v>1220</v>
      </c>
      <c r="E249" s="232" t="s">
        <v>1221</v>
      </c>
      <c r="F249" s="246">
        <v>12706</v>
      </c>
      <c r="G249" s="288">
        <v>2.65</v>
      </c>
      <c r="H249" s="91"/>
      <c r="I249" s="91"/>
    </row>
    <row r="250" spans="1:9" ht="31" x14ac:dyDescent="0.35">
      <c r="A250" s="48">
        <v>230</v>
      </c>
      <c r="B250" s="257">
        <v>1083</v>
      </c>
      <c r="C250" s="257" t="s">
        <v>967</v>
      </c>
      <c r="D250" s="232" t="s">
        <v>751</v>
      </c>
      <c r="E250" s="232" t="s">
        <v>1222</v>
      </c>
      <c r="F250" s="246">
        <v>6370</v>
      </c>
      <c r="G250" s="288">
        <v>0.76600000000000001</v>
      </c>
      <c r="H250" s="91"/>
      <c r="I250" s="91"/>
    </row>
    <row r="251" spans="1:9" ht="31" x14ac:dyDescent="0.35">
      <c r="A251" s="48">
        <v>231</v>
      </c>
      <c r="B251" s="257">
        <v>3651</v>
      </c>
      <c r="C251" s="257" t="s">
        <v>1301</v>
      </c>
      <c r="D251" s="232" t="s">
        <v>1223</v>
      </c>
      <c r="E251" s="232" t="s">
        <v>1224</v>
      </c>
      <c r="F251" s="246">
        <v>6822</v>
      </c>
      <c r="G251" s="288">
        <v>1.4039999999999999</v>
      </c>
      <c r="H251" s="91"/>
      <c r="I251" s="91"/>
    </row>
    <row r="252" spans="1:9" ht="30.5" x14ac:dyDescent="0.35">
      <c r="A252" s="48"/>
      <c r="B252" s="231"/>
      <c r="C252" s="231"/>
      <c r="D252" s="262" t="s">
        <v>146</v>
      </c>
      <c r="E252" s="262"/>
      <c r="F252" s="274">
        <f>SUM(F226:F251)</f>
        <v>71281.3</v>
      </c>
      <c r="G252" s="289">
        <f>SUM(G226:G251)</f>
        <v>15.378</v>
      </c>
      <c r="H252" s="91"/>
      <c r="I252" s="91"/>
    </row>
    <row r="253" spans="1:9" ht="45" x14ac:dyDescent="0.35">
      <c r="A253" s="48"/>
      <c r="B253" s="231"/>
      <c r="C253" s="231"/>
      <c r="D253" s="263" t="s">
        <v>163</v>
      </c>
      <c r="E253" s="263"/>
      <c r="F253" s="225"/>
      <c r="G253" s="225"/>
      <c r="H253" s="91"/>
      <c r="I253" s="91"/>
    </row>
    <row r="254" spans="1:9" ht="62" x14ac:dyDescent="0.35">
      <c r="A254" s="48">
        <v>232</v>
      </c>
      <c r="B254" s="231">
        <v>1113</v>
      </c>
      <c r="C254" s="231" t="s">
        <v>963</v>
      </c>
      <c r="D254" s="226" t="s">
        <v>244</v>
      </c>
      <c r="E254" s="247" t="s">
        <v>702</v>
      </c>
      <c r="F254" s="227">
        <v>1400</v>
      </c>
      <c r="G254" s="277">
        <v>0.4</v>
      </c>
      <c r="H254" s="91"/>
      <c r="I254" s="91"/>
    </row>
    <row r="255" spans="1:9" ht="46.5" x14ac:dyDescent="0.35">
      <c r="A255" s="48">
        <v>233</v>
      </c>
      <c r="B255" s="231">
        <v>1114</v>
      </c>
      <c r="C255" s="231" t="s">
        <v>964</v>
      </c>
      <c r="D255" s="226" t="s">
        <v>245</v>
      </c>
      <c r="E255" s="226" t="s">
        <v>703</v>
      </c>
      <c r="F255" s="227">
        <v>400</v>
      </c>
      <c r="G255" s="277">
        <v>0.1</v>
      </c>
      <c r="H255" s="91"/>
      <c r="I255" s="91"/>
    </row>
    <row r="256" spans="1:9" ht="46.5" x14ac:dyDescent="0.35">
      <c r="A256" s="48">
        <v>234</v>
      </c>
      <c r="B256" s="231">
        <v>1784</v>
      </c>
      <c r="C256" s="231" t="s">
        <v>965</v>
      </c>
      <c r="D256" s="226" t="s">
        <v>246</v>
      </c>
      <c r="E256" s="226" t="s">
        <v>704</v>
      </c>
      <c r="F256" s="225">
        <v>6060</v>
      </c>
      <c r="G256" s="240">
        <v>1.7</v>
      </c>
      <c r="H256" s="91"/>
      <c r="I256" s="91"/>
    </row>
    <row r="257" spans="1:9" ht="46.5" x14ac:dyDescent="0.35">
      <c r="A257" s="48">
        <v>235</v>
      </c>
      <c r="B257" s="231">
        <v>1785</v>
      </c>
      <c r="C257" s="231" t="s">
        <v>966</v>
      </c>
      <c r="D257" s="226" t="s">
        <v>247</v>
      </c>
      <c r="E257" s="226" t="s">
        <v>705</v>
      </c>
      <c r="F257" s="225">
        <v>2021</v>
      </c>
      <c r="G257" s="240">
        <v>0.57299999999999995</v>
      </c>
      <c r="H257" s="91"/>
      <c r="I257" s="91"/>
    </row>
    <row r="258" spans="1:9" ht="30.5" x14ac:dyDescent="0.35">
      <c r="A258" s="48"/>
      <c r="B258" s="231"/>
      <c r="C258" s="231"/>
      <c r="D258" s="262" t="s">
        <v>149</v>
      </c>
      <c r="E258" s="262"/>
      <c r="F258" s="261">
        <f>SUM(F254:F257)</f>
        <v>9881</v>
      </c>
      <c r="G258" s="261">
        <f>SUM(G254:G257)</f>
        <v>2.7730000000000001</v>
      </c>
      <c r="H258" s="91"/>
      <c r="I258" s="91"/>
    </row>
    <row r="259" spans="1:9" ht="30" x14ac:dyDescent="0.35">
      <c r="A259" s="48"/>
      <c r="B259" s="231"/>
      <c r="C259" s="231"/>
      <c r="D259" s="255" t="s">
        <v>150</v>
      </c>
      <c r="E259" s="255"/>
      <c r="F259" s="261"/>
      <c r="G259" s="261"/>
      <c r="H259" s="91"/>
      <c r="I259" s="91"/>
    </row>
    <row r="260" spans="1:9" ht="46.5" x14ac:dyDescent="0.35">
      <c r="A260" s="48">
        <v>236</v>
      </c>
      <c r="B260" s="225">
        <v>1076</v>
      </c>
      <c r="C260" s="225" t="s">
        <v>968</v>
      </c>
      <c r="D260" s="247" t="s">
        <v>750</v>
      </c>
      <c r="E260" s="247" t="s">
        <v>706</v>
      </c>
      <c r="F260" s="227">
        <v>3280</v>
      </c>
      <c r="G260" s="277">
        <v>0.82</v>
      </c>
      <c r="H260" s="91"/>
      <c r="I260" s="91"/>
    </row>
    <row r="261" spans="1:9" ht="46.5" x14ac:dyDescent="0.35">
      <c r="A261" s="48">
        <v>237</v>
      </c>
      <c r="B261" s="225">
        <v>1077</v>
      </c>
      <c r="C261" s="225" t="s">
        <v>969</v>
      </c>
      <c r="D261" s="247" t="s">
        <v>269</v>
      </c>
      <c r="E261" s="247" t="s">
        <v>613</v>
      </c>
      <c r="F261" s="227">
        <v>5200</v>
      </c>
      <c r="G261" s="277">
        <v>1.3</v>
      </c>
      <c r="H261" s="91"/>
      <c r="I261" s="91"/>
    </row>
    <row r="262" spans="1:9" ht="46.5" x14ac:dyDescent="0.35">
      <c r="A262" s="48">
        <v>238</v>
      </c>
      <c r="B262" s="225">
        <v>1078</v>
      </c>
      <c r="C262" s="225" t="s">
        <v>970</v>
      </c>
      <c r="D262" s="247" t="s">
        <v>270</v>
      </c>
      <c r="E262" s="247" t="s">
        <v>614</v>
      </c>
      <c r="F262" s="227">
        <v>5520</v>
      </c>
      <c r="G262" s="277">
        <v>1.38</v>
      </c>
      <c r="H262" s="91"/>
      <c r="I262" s="91"/>
    </row>
    <row r="263" spans="1:9" ht="46.5" x14ac:dyDescent="0.35">
      <c r="A263" s="48">
        <v>239</v>
      </c>
      <c r="B263" s="225">
        <v>1079</v>
      </c>
      <c r="C263" s="225" t="s">
        <v>971</v>
      </c>
      <c r="D263" s="247" t="s">
        <v>271</v>
      </c>
      <c r="E263" s="247" t="s">
        <v>615</v>
      </c>
      <c r="F263" s="227">
        <v>4800</v>
      </c>
      <c r="G263" s="277">
        <v>1.2</v>
      </c>
      <c r="H263" s="91"/>
      <c r="I263" s="91"/>
    </row>
    <row r="264" spans="1:9" ht="46.5" x14ac:dyDescent="0.35">
      <c r="A264" s="48">
        <v>240</v>
      </c>
      <c r="B264" s="225">
        <v>1080</v>
      </c>
      <c r="C264" s="225" t="s">
        <v>972</v>
      </c>
      <c r="D264" s="247" t="s">
        <v>285</v>
      </c>
      <c r="E264" s="247" t="s">
        <v>616</v>
      </c>
      <c r="F264" s="227">
        <v>6000</v>
      </c>
      <c r="G264" s="277">
        <v>1.5</v>
      </c>
      <c r="H264" s="91"/>
      <c r="I264" s="91"/>
    </row>
    <row r="265" spans="1:9" ht="46.5" x14ac:dyDescent="0.35">
      <c r="A265" s="48">
        <v>241</v>
      </c>
      <c r="B265" s="225">
        <v>1081</v>
      </c>
      <c r="C265" s="225" t="s">
        <v>973</v>
      </c>
      <c r="D265" s="247" t="s">
        <v>286</v>
      </c>
      <c r="E265" s="247" t="s">
        <v>617</v>
      </c>
      <c r="F265" s="227">
        <v>3796</v>
      </c>
      <c r="G265" s="277">
        <v>0.94899999999999995</v>
      </c>
      <c r="H265" s="91"/>
      <c r="I265" s="91"/>
    </row>
    <row r="266" spans="1:9" ht="46.5" x14ac:dyDescent="0.35">
      <c r="A266" s="48">
        <v>242</v>
      </c>
      <c r="B266" s="225">
        <v>1082</v>
      </c>
      <c r="C266" s="225" t="s">
        <v>974</v>
      </c>
      <c r="D266" s="247" t="s">
        <v>272</v>
      </c>
      <c r="E266" s="247" t="s">
        <v>618</v>
      </c>
      <c r="F266" s="227">
        <v>8000</v>
      </c>
      <c r="G266" s="277">
        <v>2</v>
      </c>
      <c r="H266" s="91"/>
      <c r="I266" s="91"/>
    </row>
    <row r="267" spans="1:9" ht="62" x14ac:dyDescent="0.35">
      <c r="A267" s="48">
        <v>243</v>
      </c>
      <c r="B267" s="225">
        <v>1083</v>
      </c>
      <c r="C267" s="225" t="s">
        <v>967</v>
      </c>
      <c r="D267" s="247" t="s">
        <v>273</v>
      </c>
      <c r="E267" s="247" t="s">
        <v>619</v>
      </c>
      <c r="F267" s="227">
        <v>2000</v>
      </c>
      <c r="G267" s="277">
        <v>0.5</v>
      </c>
      <c r="H267" s="91"/>
      <c r="I267" s="91"/>
    </row>
    <row r="268" spans="1:9" ht="46.5" x14ac:dyDescent="0.35">
      <c r="A268" s="48">
        <v>244</v>
      </c>
      <c r="B268" s="225">
        <v>1084</v>
      </c>
      <c r="C268" s="225" t="s">
        <v>975</v>
      </c>
      <c r="D268" s="247" t="s">
        <v>274</v>
      </c>
      <c r="E268" s="247" t="s">
        <v>620</v>
      </c>
      <c r="F268" s="227">
        <v>12000</v>
      </c>
      <c r="G268" s="277">
        <v>3</v>
      </c>
      <c r="H268" s="91"/>
      <c r="I268" s="91"/>
    </row>
    <row r="269" spans="1:9" ht="46.5" x14ac:dyDescent="0.35">
      <c r="A269" s="48">
        <v>245</v>
      </c>
      <c r="B269" s="225">
        <v>1085</v>
      </c>
      <c r="C269" s="225" t="s">
        <v>976</v>
      </c>
      <c r="D269" s="247" t="s">
        <v>275</v>
      </c>
      <c r="E269" s="247" t="s">
        <v>621</v>
      </c>
      <c r="F269" s="227">
        <v>1400</v>
      </c>
      <c r="G269" s="277">
        <v>0.35</v>
      </c>
      <c r="H269" s="91"/>
      <c r="I269" s="91"/>
    </row>
    <row r="270" spans="1:9" ht="46.5" x14ac:dyDescent="0.35">
      <c r="A270" s="48">
        <v>246</v>
      </c>
      <c r="B270" s="225">
        <v>1086</v>
      </c>
      <c r="C270" s="225" t="s">
        <v>977</v>
      </c>
      <c r="D270" s="247" t="s">
        <v>276</v>
      </c>
      <c r="E270" s="247" t="s">
        <v>622</v>
      </c>
      <c r="F270" s="225">
        <v>5200</v>
      </c>
      <c r="G270" s="240">
        <v>1.3</v>
      </c>
      <c r="H270" s="91"/>
      <c r="I270" s="91"/>
    </row>
    <row r="271" spans="1:9" ht="46.5" x14ac:dyDescent="0.35">
      <c r="A271" s="48">
        <v>247</v>
      </c>
      <c r="B271" s="225">
        <v>1087</v>
      </c>
      <c r="C271" s="225" t="s">
        <v>978</v>
      </c>
      <c r="D271" s="247" t="s">
        <v>287</v>
      </c>
      <c r="E271" s="247" t="s">
        <v>623</v>
      </c>
      <c r="F271" s="227">
        <v>4800</v>
      </c>
      <c r="G271" s="277">
        <v>1.2</v>
      </c>
      <c r="H271" s="91"/>
      <c r="I271" s="91"/>
    </row>
    <row r="272" spans="1:9" ht="46.5" x14ac:dyDescent="0.35">
      <c r="A272" s="48">
        <v>248</v>
      </c>
      <c r="B272" s="225">
        <v>1088</v>
      </c>
      <c r="C272" s="225" t="s">
        <v>979</v>
      </c>
      <c r="D272" s="247" t="s">
        <v>277</v>
      </c>
      <c r="E272" s="247" t="s">
        <v>624</v>
      </c>
      <c r="F272" s="227">
        <v>8400</v>
      </c>
      <c r="G272" s="277">
        <v>2.1</v>
      </c>
      <c r="H272" s="91"/>
      <c r="I272" s="91"/>
    </row>
    <row r="273" spans="1:9" ht="46.5" x14ac:dyDescent="0.35">
      <c r="A273" s="48">
        <v>249</v>
      </c>
      <c r="B273" s="225">
        <v>1089</v>
      </c>
      <c r="C273" s="225" t="s">
        <v>980</v>
      </c>
      <c r="D273" s="247" t="s">
        <v>278</v>
      </c>
      <c r="E273" s="247" t="s">
        <v>625</v>
      </c>
      <c r="F273" s="227">
        <v>10800</v>
      </c>
      <c r="G273" s="277">
        <v>2.7</v>
      </c>
      <c r="H273" s="91"/>
      <c r="I273" s="91"/>
    </row>
    <row r="274" spans="1:9" ht="46.5" x14ac:dyDescent="0.35">
      <c r="A274" s="48">
        <v>250</v>
      </c>
      <c r="B274" s="225">
        <v>1090</v>
      </c>
      <c r="C274" s="225" t="s">
        <v>981</v>
      </c>
      <c r="D274" s="247" t="s">
        <v>279</v>
      </c>
      <c r="E274" s="247" t="s">
        <v>626</v>
      </c>
      <c r="F274" s="227">
        <v>9200</v>
      </c>
      <c r="G274" s="277">
        <v>2.2999999999999998</v>
      </c>
      <c r="H274" s="91"/>
      <c r="I274" s="91"/>
    </row>
    <row r="275" spans="1:9" ht="46.5" x14ac:dyDescent="0.35">
      <c r="A275" s="48">
        <v>251</v>
      </c>
      <c r="B275" s="225">
        <v>1091</v>
      </c>
      <c r="C275" s="225" t="s">
        <v>982</v>
      </c>
      <c r="D275" s="247" t="s">
        <v>280</v>
      </c>
      <c r="E275" s="247" t="s">
        <v>627</v>
      </c>
      <c r="F275" s="225">
        <v>3708</v>
      </c>
      <c r="G275" s="240">
        <v>0.92700000000000005</v>
      </c>
      <c r="H275" s="91"/>
      <c r="I275" s="91"/>
    </row>
    <row r="276" spans="1:9" ht="46.5" x14ac:dyDescent="0.35">
      <c r="A276" s="48">
        <v>252</v>
      </c>
      <c r="B276" s="225">
        <v>1092</v>
      </c>
      <c r="C276" s="225" t="s">
        <v>983</v>
      </c>
      <c r="D276" s="247" t="s">
        <v>281</v>
      </c>
      <c r="E276" s="247" t="s">
        <v>628</v>
      </c>
      <c r="F276" s="227">
        <v>5200</v>
      </c>
      <c r="G276" s="277">
        <v>1.3</v>
      </c>
      <c r="H276" s="91"/>
      <c r="I276" s="91"/>
    </row>
    <row r="277" spans="1:9" ht="46.5" x14ac:dyDescent="0.35">
      <c r="A277" s="48">
        <v>253</v>
      </c>
      <c r="B277" s="225">
        <v>1093</v>
      </c>
      <c r="C277" s="225" t="s">
        <v>984</v>
      </c>
      <c r="D277" s="247" t="s">
        <v>267</v>
      </c>
      <c r="E277" s="247" t="s">
        <v>629</v>
      </c>
      <c r="F277" s="225">
        <v>6488</v>
      </c>
      <c r="G277" s="240">
        <v>1.6220000000000001</v>
      </c>
      <c r="H277" s="91"/>
      <c r="I277" s="91"/>
    </row>
    <row r="278" spans="1:9" ht="46.5" x14ac:dyDescent="0.35">
      <c r="A278" s="48">
        <v>254</v>
      </c>
      <c r="B278" s="225">
        <v>1094</v>
      </c>
      <c r="C278" s="225" t="s">
        <v>985</v>
      </c>
      <c r="D278" s="247" t="s">
        <v>288</v>
      </c>
      <c r="E278" s="247" t="s">
        <v>630</v>
      </c>
      <c r="F278" s="227">
        <v>10000</v>
      </c>
      <c r="G278" s="277">
        <v>2.5</v>
      </c>
      <c r="H278" s="91"/>
      <c r="I278" s="91"/>
    </row>
    <row r="279" spans="1:9" ht="62" x14ac:dyDescent="0.35">
      <c r="A279" s="48">
        <v>255</v>
      </c>
      <c r="B279" s="225">
        <v>1095</v>
      </c>
      <c r="C279" s="225" t="s">
        <v>986</v>
      </c>
      <c r="D279" s="247" t="s">
        <v>282</v>
      </c>
      <c r="E279" s="247" t="s">
        <v>631</v>
      </c>
      <c r="F279" s="225">
        <v>5996</v>
      </c>
      <c r="G279" s="240">
        <v>1.4990000000000001</v>
      </c>
      <c r="H279" s="91"/>
      <c r="I279" s="91"/>
    </row>
    <row r="280" spans="1:9" ht="46.5" x14ac:dyDescent="0.35">
      <c r="A280" s="48">
        <v>256</v>
      </c>
      <c r="B280" s="225">
        <v>1096</v>
      </c>
      <c r="C280" s="225" t="s">
        <v>987</v>
      </c>
      <c r="D280" s="247" t="s">
        <v>283</v>
      </c>
      <c r="E280" s="247" t="s">
        <v>632</v>
      </c>
      <c r="F280" s="227">
        <v>4000</v>
      </c>
      <c r="G280" s="277">
        <v>1</v>
      </c>
      <c r="H280" s="91"/>
      <c r="I280" s="91"/>
    </row>
    <row r="281" spans="1:9" ht="46.5" x14ac:dyDescent="0.35">
      <c r="A281" s="48">
        <v>257</v>
      </c>
      <c r="B281" s="225">
        <v>1097</v>
      </c>
      <c r="C281" s="225" t="s">
        <v>988</v>
      </c>
      <c r="D281" s="247" t="s">
        <v>284</v>
      </c>
      <c r="E281" s="247" t="s">
        <v>633</v>
      </c>
      <c r="F281" s="227">
        <v>4000</v>
      </c>
      <c r="G281" s="277">
        <v>1</v>
      </c>
      <c r="H281" s="91"/>
      <c r="I281" s="91"/>
    </row>
    <row r="282" spans="1:9" ht="31" x14ac:dyDescent="0.35">
      <c r="A282" s="48">
        <v>258</v>
      </c>
      <c r="B282" s="246">
        <v>3178</v>
      </c>
      <c r="C282" s="246" t="s">
        <v>989</v>
      </c>
      <c r="D282" s="248" t="s">
        <v>243</v>
      </c>
      <c r="E282" s="248" t="s">
        <v>289</v>
      </c>
      <c r="F282" s="249">
        <v>11385</v>
      </c>
      <c r="G282" s="290">
        <v>2.5299999999999998</v>
      </c>
      <c r="H282" s="91"/>
      <c r="I282" s="91"/>
    </row>
    <row r="283" spans="1:9" ht="46.5" x14ac:dyDescent="0.35">
      <c r="A283" s="48">
        <v>259</v>
      </c>
      <c r="B283" s="246">
        <v>3179</v>
      </c>
      <c r="C283" s="246" t="s">
        <v>990</v>
      </c>
      <c r="D283" s="248" t="s">
        <v>751</v>
      </c>
      <c r="E283" s="248" t="s">
        <v>1330</v>
      </c>
      <c r="F283" s="249">
        <v>23720</v>
      </c>
      <c r="G283" s="290">
        <v>5.93</v>
      </c>
      <c r="H283" s="91"/>
      <c r="I283" s="91"/>
    </row>
    <row r="284" spans="1:9" ht="31" x14ac:dyDescent="0.35">
      <c r="A284" s="48">
        <v>260</v>
      </c>
      <c r="B284" s="246">
        <v>3218</v>
      </c>
      <c r="C284" s="246" t="s">
        <v>991</v>
      </c>
      <c r="D284" s="248" t="s">
        <v>571</v>
      </c>
      <c r="E284" s="248" t="s">
        <v>572</v>
      </c>
      <c r="F284" s="249">
        <v>800</v>
      </c>
      <c r="G284" s="290">
        <v>0.2</v>
      </c>
      <c r="H284" s="91"/>
      <c r="I284" s="91"/>
    </row>
    <row r="285" spans="1:9" ht="15" x14ac:dyDescent="0.3">
      <c r="A285" s="48"/>
      <c r="B285" s="250"/>
      <c r="C285" s="250"/>
      <c r="D285" s="255"/>
      <c r="E285" s="255"/>
      <c r="F285" s="261">
        <f>SUM(F260:F284)</f>
        <v>165693</v>
      </c>
      <c r="G285" s="264">
        <f>SUM(G260:G284)</f>
        <v>41.107000000000006</v>
      </c>
      <c r="H285" s="91"/>
      <c r="I285" s="91"/>
    </row>
    <row r="286" spans="1:9" ht="15" x14ac:dyDescent="0.3">
      <c r="A286" s="48"/>
      <c r="B286" s="250"/>
      <c r="C286" s="250"/>
      <c r="D286" s="255" t="s">
        <v>1313</v>
      </c>
      <c r="E286" s="255"/>
      <c r="F286" s="261"/>
      <c r="G286" s="261"/>
      <c r="H286" s="91"/>
      <c r="I286" s="91"/>
    </row>
    <row r="287" spans="1:9" ht="31" x14ac:dyDescent="0.35">
      <c r="A287" s="48">
        <v>261</v>
      </c>
      <c r="B287" s="231">
        <v>4989</v>
      </c>
      <c r="C287" s="231" t="s">
        <v>993</v>
      </c>
      <c r="D287" s="247" t="s">
        <v>319</v>
      </c>
      <c r="E287" s="247" t="s">
        <v>634</v>
      </c>
      <c r="F287" s="225">
        <v>24000</v>
      </c>
      <c r="G287" s="284">
        <v>6</v>
      </c>
      <c r="H287" s="91"/>
      <c r="I287" s="91"/>
    </row>
    <row r="288" spans="1:9" ht="31" x14ac:dyDescent="0.35">
      <c r="A288" s="48">
        <v>262</v>
      </c>
      <c r="B288" s="231">
        <v>4990</v>
      </c>
      <c r="C288" s="231" t="s">
        <v>994</v>
      </c>
      <c r="D288" s="247" t="s">
        <v>727</v>
      </c>
      <c r="E288" s="247" t="s">
        <v>635</v>
      </c>
      <c r="F288" s="225">
        <v>30840</v>
      </c>
      <c r="G288" s="284">
        <v>7.71</v>
      </c>
      <c r="H288" s="91"/>
      <c r="I288" s="91"/>
    </row>
    <row r="289" spans="1:9" ht="31" x14ac:dyDescent="0.35">
      <c r="A289" s="48">
        <v>263</v>
      </c>
      <c r="B289" s="231">
        <v>4991</v>
      </c>
      <c r="C289" s="231" t="s">
        <v>995</v>
      </c>
      <c r="D289" s="247" t="s">
        <v>737</v>
      </c>
      <c r="E289" s="247" t="s">
        <v>636</v>
      </c>
      <c r="F289" s="225">
        <v>1800</v>
      </c>
      <c r="G289" s="284">
        <v>0.45</v>
      </c>
      <c r="H289" s="91"/>
      <c r="I289" s="91"/>
    </row>
    <row r="290" spans="1:9" ht="31" x14ac:dyDescent="0.35">
      <c r="A290" s="48">
        <v>264</v>
      </c>
      <c r="B290" s="231">
        <v>4992</v>
      </c>
      <c r="C290" s="231" t="s">
        <v>996</v>
      </c>
      <c r="D290" s="247" t="s">
        <v>319</v>
      </c>
      <c r="E290" s="247" t="s">
        <v>637</v>
      </c>
      <c r="F290" s="225">
        <v>6000</v>
      </c>
      <c r="G290" s="284">
        <v>1.5</v>
      </c>
      <c r="H290" s="91"/>
      <c r="I290" s="91"/>
    </row>
    <row r="291" spans="1:9" ht="31" x14ac:dyDescent="0.35">
      <c r="A291" s="48">
        <v>265</v>
      </c>
      <c r="B291" s="231">
        <v>4993</v>
      </c>
      <c r="C291" s="231" t="s">
        <v>997</v>
      </c>
      <c r="D291" s="247" t="s">
        <v>319</v>
      </c>
      <c r="E291" s="247" t="s">
        <v>638</v>
      </c>
      <c r="F291" s="225">
        <v>4000</v>
      </c>
      <c r="G291" s="284">
        <v>1</v>
      </c>
      <c r="H291" s="91"/>
      <c r="I291" s="91"/>
    </row>
    <row r="292" spans="1:9" ht="31" x14ac:dyDescent="0.35">
      <c r="A292" s="48">
        <v>266</v>
      </c>
      <c r="B292" s="231">
        <v>4994</v>
      </c>
      <c r="C292" s="231" t="s">
        <v>998</v>
      </c>
      <c r="D292" s="247" t="s">
        <v>319</v>
      </c>
      <c r="E292" s="247" t="s">
        <v>639</v>
      </c>
      <c r="F292" s="225">
        <v>16000</v>
      </c>
      <c r="G292" s="284">
        <v>4</v>
      </c>
      <c r="H292" s="91"/>
      <c r="I292" s="91"/>
    </row>
    <row r="293" spans="1:9" ht="31" x14ac:dyDescent="0.35">
      <c r="A293" s="48">
        <v>267</v>
      </c>
      <c r="B293" s="231">
        <v>4995</v>
      </c>
      <c r="C293" s="231" t="s">
        <v>999</v>
      </c>
      <c r="D293" s="247" t="s">
        <v>319</v>
      </c>
      <c r="E293" s="247" t="s">
        <v>640</v>
      </c>
      <c r="F293" s="225">
        <v>4000</v>
      </c>
      <c r="G293" s="284">
        <v>1</v>
      </c>
      <c r="H293" s="91"/>
      <c r="I293" s="91"/>
    </row>
    <row r="294" spans="1:9" ht="15" x14ac:dyDescent="0.3">
      <c r="A294" s="48"/>
      <c r="B294" s="250"/>
      <c r="C294" s="250"/>
      <c r="D294" s="250" t="s">
        <v>156</v>
      </c>
      <c r="E294" s="250"/>
      <c r="F294" s="261">
        <f>SUM(F287:F293)</f>
        <v>86640</v>
      </c>
      <c r="G294" s="261">
        <f>SUM(G287:G293)</f>
        <v>21.66</v>
      </c>
      <c r="H294" s="91"/>
      <c r="I294" s="91"/>
    </row>
    <row r="295" spans="1:9" ht="15" x14ac:dyDescent="0.3">
      <c r="A295" s="48"/>
      <c r="B295" s="250"/>
      <c r="C295" s="250"/>
      <c r="D295" s="263" t="s">
        <v>185</v>
      </c>
      <c r="E295" s="263"/>
      <c r="F295" s="274">
        <f>F285+F258+F252+F294</f>
        <v>333495.3</v>
      </c>
      <c r="G295" s="274">
        <f>G285+G258+G252+G294</f>
        <v>80.918000000000006</v>
      </c>
      <c r="H295" s="91"/>
      <c r="I295" s="91"/>
    </row>
    <row r="296" spans="1:9" ht="15.5" x14ac:dyDescent="0.35">
      <c r="A296" s="48"/>
      <c r="B296" s="250"/>
      <c r="C296" s="250"/>
      <c r="D296" s="233" t="s">
        <v>167</v>
      </c>
      <c r="E296" s="233"/>
      <c r="F296" s="251">
        <f>F252</f>
        <v>71281.3</v>
      </c>
      <c r="G296" s="251">
        <f>G252</f>
        <v>15.378</v>
      </c>
      <c r="H296" s="91"/>
      <c r="I296" s="91"/>
    </row>
    <row r="297" spans="1:9" ht="15.5" x14ac:dyDescent="0.35">
      <c r="A297" s="48"/>
      <c r="B297" s="250"/>
      <c r="C297" s="250"/>
      <c r="D297" s="233" t="s">
        <v>190</v>
      </c>
      <c r="E297" s="233"/>
      <c r="F297" s="251">
        <v>9206</v>
      </c>
      <c r="G297" s="251">
        <v>1.65</v>
      </c>
      <c r="H297" s="91"/>
      <c r="I297" s="91"/>
    </row>
    <row r="298" spans="1:9" ht="15.5" x14ac:dyDescent="0.35">
      <c r="A298" s="48"/>
      <c r="B298" s="250"/>
      <c r="C298" s="250"/>
      <c r="D298" s="233" t="s">
        <v>191</v>
      </c>
      <c r="E298" s="233"/>
      <c r="F298" s="251">
        <f>F296-F297</f>
        <v>62075.3</v>
      </c>
      <c r="G298" s="251">
        <f>G296-G297</f>
        <v>13.728</v>
      </c>
      <c r="H298" s="91"/>
      <c r="I298" s="91"/>
    </row>
    <row r="299" spans="1:9" ht="15.5" x14ac:dyDescent="0.35">
      <c r="A299" s="48"/>
      <c r="B299" s="250"/>
      <c r="C299" s="250"/>
      <c r="D299" s="233" t="s">
        <v>166</v>
      </c>
      <c r="E299" s="233"/>
      <c r="F299" s="251">
        <f>F258</f>
        <v>9881</v>
      </c>
      <c r="G299" s="251">
        <f>G258</f>
        <v>2.7730000000000001</v>
      </c>
      <c r="H299" s="91"/>
      <c r="I299" s="91"/>
    </row>
    <row r="300" spans="1:9" ht="15.5" x14ac:dyDescent="0.35">
      <c r="A300" s="48"/>
      <c r="B300" s="250"/>
      <c r="C300" s="250"/>
      <c r="D300" s="233" t="s">
        <v>190</v>
      </c>
      <c r="E300" s="233"/>
      <c r="F300" s="251">
        <v>0</v>
      </c>
      <c r="G300" s="251">
        <v>0</v>
      </c>
      <c r="H300" s="91"/>
      <c r="I300" s="91"/>
    </row>
    <row r="301" spans="1:9" ht="15.5" x14ac:dyDescent="0.35">
      <c r="A301" s="48"/>
      <c r="B301" s="250"/>
      <c r="C301" s="250"/>
      <c r="D301" s="233" t="s">
        <v>191</v>
      </c>
      <c r="E301" s="233"/>
      <c r="F301" s="251">
        <f>F299-F300</f>
        <v>9881</v>
      </c>
      <c r="G301" s="251">
        <f>G299-G300</f>
        <v>2.7730000000000001</v>
      </c>
      <c r="H301" s="91"/>
      <c r="I301" s="91"/>
    </row>
    <row r="302" spans="1:9" ht="15.5" x14ac:dyDescent="0.35">
      <c r="A302" s="48"/>
      <c r="B302" s="250"/>
      <c r="C302" s="250"/>
      <c r="D302" s="233" t="s">
        <v>168</v>
      </c>
      <c r="E302" s="233"/>
      <c r="F302" s="251">
        <f>F294+F285</f>
        <v>252333</v>
      </c>
      <c r="G302" s="251">
        <f>G294+G285</f>
        <v>62.76700000000001</v>
      </c>
      <c r="H302" s="91"/>
      <c r="I302" s="91"/>
    </row>
    <row r="303" spans="1:9" ht="15.5" x14ac:dyDescent="0.35">
      <c r="A303" s="48"/>
      <c r="B303" s="250"/>
      <c r="C303" s="250"/>
      <c r="D303" s="233" t="s">
        <v>190</v>
      </c>
      <c r="E303" s="233"/>
      <c r="F303" s="251">
        <f>F287+F288+F289+F290+F291+F292+F293</f>
        <v>86640</v>
      </c>
      <c r="G303" s="251">
        <f>G287+G288+G289+G290+G291+G292+G293</f>
        <v>21.66</v>
      </c>
      <c r="H303" s="91"/>
      <c r="I303" s="91"/>
    </row>
    <row r="304" spans="1:9" ht="15.5" x14ac:dyDescent="0.35">
      <c r="A304" s="48"/>
      <c r="B304" s="250"/>
      <c r="C304" s="250"/>
      <c r="D304" s="233" t="s">
        <v>191</v>
      </c>
      <c r="E304" s="233"/>
      <c r="F304" s="251">
        <f>F302-F303</f>
        <v>165693</v>
      </c>
      <c r="G304" s="251">
        <f>G302-G303</f>
        <v>41.107000000000014</v>
      </c>
      <c r="H304" s="91"/>
      <c r="I304" s="91"/>
    </row>
    <row r="305" spans="1:9" ht="15" x14ac:dyDescent="0.3">
      <c r="A305" s="48"/>
      <c r="B305" s="250"/>
      <c r="C305" s="250"/>
      <c r="D305" s="250" t="s">
        <v>186</v>
      </c>
      <c r="E305" s="250"/>
      <c r="F305" s="261"/>
      <c r="G305" s="261"/>
      <c r="H305" s="91"/>
      <c r="I305" s="91"/>
    </row>
    <row r="306" spans="1:9" ht="45" x14ac:dyDescent="0.3">
      <c r="A306" s="48"/>
      <c r="B306" s="250"/>
      <c r="C306" s="250"/>
      <c r="D306" s="255" t="s">
        <v>151</v>
      </c>
      <c r="E306" s="255"/>
      <c r="F306" s="261"/>
      <c r="G306" s="261"/>
      <c r="H306" s="91"/>
      <c r="I306" s="91"/>
    </row>
    <row r="307" spans="1:9" ht="62" x14ac:dyDescent="0.35">
      <c r="A307" s="48">
        <v>268</v>
      </c>
      <c r="B307" s="227">
        <v>1116</v>
      </c>
      <c r="C307" s="227" t="s">
        <v>1000</v>
      </c>
      <c r="D307" s="253" t="s">
        <v>328</v>
      </c>
      <c r="E307" s="253" t="s">
        <v>641</v>
      </c>
      <c r="F307" s="252">
        <v>530</v>
      </c>
      <c r="G307" s="291">
        <v>0.13</v>
      </c>
      <c r="H307" s="91"/>
      <c r="I307" s="91"/>
    </row>
    <row r="308" spans="1:9" ht="62" x14ac:dyDescent="0.35">
      <c r="A308" s="48">
        <v>269</v>
      </c>
      <c r="B308" s="227">
        <v>1117</v>
      </c>
      <c r="C308" s="227" t="s">
        <v>1001</v>
      </c>
      <c r="D308" s="253" t="s">
        <v>329</v>
      </c>
      <c r="E308" s="253" t="s">
        <v>642</v>
      </c>
      <c r="F308" s="252">
        <v>1259</v>
      </c>
      <c r="G308" s="291">
        <v>0.33900000000000002</v>
      </c>
      <c r="H308" s="91"/>
      <c r="I308" s="91"/>
    </row>
    <row r="309" spans="1:9" ht="31" x14ac:dyDescent="0.35">
      <c r="A309" s="48">
        <v>270</v>
      </c>
      <c r="B309" s="227">
        <v>1118</v>
      </c>
      <c r="C309" s="227" t="s">
        <v>1002</v>
      </c>
      <c r="D309" s="253" t="s">
        <v>1243</v>
      </c>
      <c r="E309" s="253" t="s">
        <v>1244</v>
      </c>
      <c r="F309" s="252">
        <v>322</v>
      </c>
      <c r="G309" s="291">
        <v>0.104</v>
      </c>
      <c r="H309" s="91"/>
      <c r="I309" s="91"/>
    </row>
    <row r="310" spans="1:9" ht="62" x14ac:dyDescent="0.35">
      <c r="A310" s="48">
        <v>271</v>
      </c>
      <c r="B310" s="227">
        <v>1119</v>
      </c>
      <c r="C310" s="227" t="s">
        <v>1003</v>
      </c>
      <c r="D310" s="253" t="s">
        <v>564</v>
      </c>
      <c r="E310" s="253" t="s">
        <v>643</v>
      </c>
      <c r="F310" s="252">
        <v>1092</v>
      </c>
      <c r="G310" s="291">
        <v>0.31</v>
      </c>
      <c r="H310" s="91"/>
      <c r="I310" s="91"/>
    </row>
    <row r="311" spans="1:9" ht="62" x14ac:dyDescent="0.35">
      <c r="A311" s="48">
        <v>272</v>
      </c>
      <c r="B311" s="227">
        <v>1120</v>
      </c>
      <c r="C311" s="227" t="s">
        <v>1005</v>
      </c>
      <c r="D311" s="253" t="s">
        <v>330</v>
      </c>
      <c r="E311" s="253" t="s">
        <v>644</v>
      </c>
      <c r="F311" s="252">
        <v>1830</v>
      </c>
      <c r="G311" s="291">
        <v>0.61</v>
      </c>
      <c r="H311" s="91"/>
      <c r="I311" s="91"/>
    </row>
    <row r="312" spans="1:9" ht="62" x14ac:dyDescent="0.35">
      <c r="A312" s="48">
        <v>273</v>
      </c>
      <c r="B312" s="227">
        <v>1121</v>
      </c>
      <c r="C312" s="227" t="s">
        <v>1004</v>
      </c>
      <c r="D312" s="253" t="s">
        <v>332</v>
      </c>
      <c r="E312" s="253" t="s">
        <v>645</v>
      </c>
      <c r="F312" s="252">
        <v>735</v>
      </c>
      <c r="G312" s="291">
        <v>0.245</v>
      </c>
      <c r="H312" s="91"/>
      <c r="I312" s="91"/>
    </row>
    <row r="313" spans="1:9" ht="62" x14ac:dyDescent="0.35">
      <c r="A313" s="48">
        <v>274</v>
      </c>
      <c r="B313" s="227">
        <v>1122</v>
      </c>
      <c r="C313" s="227" t="s">
        <v>1006</v>
      </c>
      <c r="D313" s="253" t="s">
        <v>333</v>
      </c>
      <c r="E313" s="253" t="s">
        <v>646</v>
      </c>
      <c r="F313" s="252">
        <v>750</v>
      </c>
      <c r="G313" s="291">
        <v>0.25</v>
      </c>
      <c r="H313" s="91"/>
      <c r="I313" s="91"/>
    </row>
    <row r="314" spans="1:9" ht="62" x14ac:dyDescent="0.35">
      <c r="A314" s="48">
        <v>275</v>
      </c>
      <c r="B314" s="227">
        <v>1123</v>
      </c>
      <c r="C314" s="227" t="s">
        <v>1007</v>
      </c>
      <c r="D314" s="253" t="s">
        <v>334</v>
      </c>
      <c r="E314" s="253" t="s">
        <v>647</v>
      </c>
      <c r="F314" s="252">
        <v>1612</v>
      </c>
      <c r="G314" s="291">
        <v>0.37</v>
      </c>
      <c r="H314" s="91"/>
      <c r="I314" s="91"/>
    </row>
    <row r="315" spans="1:9" ht="62" x14ac:dyDescent="0.35">
      <c r="A315" s="48">
        <v>276</v>
      </c>
      <c r="B315" s="227">
        <v>1124</v>
      </c>
      <c r="C315" s="227" t="s">
        <v>1008</v>
      </c>
      <c r="D315" s="253" t="s">
        <v>335</v>
      </c>
      <c r="E315" s="253" t="s">
        <v>648</v>
      </c>
      <c r="F315" s="252">
        <v>1120</v>
      </c>
      <c r="G315" s="291">
        <v>0.32</v>
      </c>
      <c r="H315" s="91"/>
      <c r="I315" s="91"/>
    </row>
    <row r="316" spans="1:9" ht="62" x14ac:dyDescent="0.35">
      <c r="A316" s="48">
        <v>277</v>
      </c>
      <c r="B316" s="227">
        <v>1125</v>
      </c>
      <c r="C316" s="227" t="s">
        <v>1009</v>
      </c>
      <c r="D316" s="253" t="s">
        <v>336</v>
      </c>
      <c r="E316" s="253" t="s">
        <v>649</v>
      </c>
      <c r="F316" s="231">
        <v>2584</v>
      </c>
      <c r="G316" s="281">
        <v>0.66700000000000004</v>
      </c>
      <c r="H316" s="91"/>
      <c r="I316" s="91"/>
    </row>
    <row r="317" spans="1:9" ht="62" x14ac:dyDescent="0.35">
      <c r="A317" s="48">
        <v>278</v>
      </c>
      <c r="B317" s="227">
        <v>1126</v>
      </c>
      <c r="C317" s="227" t="s">
        <v>1010</v>
      </c>
      <c r="D317" s="226" t="s">
        <v>337</v>
      </c>
      <c r="E317" s="226" t="s">
        <v>650</v>
      </c>
      <c r="F317" s="252">
        <v>300</v>
      </c>
      <c r="G317" s="291">
        <v>0.1</v>
      </c>
      <c r="H317" s="91"/>
      <c r="I317" s="91"/>
    </row>
    <row r="318" spans="1:9" ht="62" x14ac:dyDescent="0.35">
      <c r="A318" s="48">
        <v>279</v>
      </c>
      <c r="B318" s="227">
        <v>1127</v>
      </c>
      <c r="C318" s="227" t="s">
        <v>1011</v>
      </c>
      <c r="D318" s="226" t="s">
        <v>338</v>
      </c>
      <c r="E318" s="226" t="s">
        <v>651</v>
      </c>
      <c r="F318" s="252">
        <v>420</v>
      </c>
      <c r="G318" s="291">
        <v>0.14000000000000001</v>
      </c>
      <c r="H318" s="91"/>
      <c r="I318" s="91"/>
    </row>
    <row r="319" spans="1:9" ht="62" x14ac:dyDescent="0.35">
      <c r="A319" s="48">
        <v>280</v>
      </c>
      <c r="B319" s="227">
        <v>1128</v>
      </c>
      <c r="C319" s="227" t="s">
        <v>1012</v>
      </c>
      <c r="D319" s="226" t="s">
        <v>339</v>
      </c>
      <c r="E319" s="226" t="s">
        <v>652</v>
      </c>
      <c r="F319" s="252">
        <v>2581</v>
      </c>
      <c r="G319" s="291">
        <v>0.82599999999999996</v>
      </c>
      <c r="H319" s="91"/>
      <c r="I319" s="91"/>
    </row>
    <row r="320" spans="1:9" ht="62" x14ac:dyDescent="0.35">
      <c r="A320" s="48">
        <v>281</v>
      </c>
      <c r="B320" s="227">
        <v>1129</v>
      </c>
      <c r="C320" s="227" t="s">
        <v>1013</v>
      </c>
      <c r="D320" s="226" t="s">
        <v>340</v>
      </c>
      <c r="E320" s="226" t="s">
        <v>653</v>
      </c>
      <c r="F320" s="252">
        <v>1392</v>
      </c>
      <c r="G320" s="291">
        <v>0.23200000000000001</v>
      </c>
      <c r="H320" s="91"/>
      <c r="I320" s="91"/>
    </row>
    <row r="321" spans="1:9" ht="77.5" x14ac:dyDescent="0.35">
      <c r="A321" s="48">
        <v>282</v>
      </c>
      <c r="B321" s="227">
        <v>1130</v>
      </c>
      <c r="C321" s="227" t="s">
        <v>1014</v>
      </c>
      <c r="D321" s="226" t="s">
        <v>341</v>
      </c>
      <c r="E321" s="226" t="s">
        <v>654</v>
      </c>
      <c r="F321" s="252">
        <v>1828</v>
      </c>
      <c r="G321" s="291">
        <v>0.32600000000000001</v>
      </c>
      <c r="H321" s="91"/>
      <c r="I321" s="91"/>
    </row>
    <row r="322" spans="1:9" ht="62" x14ac:dyDescent="0.35">
      <c r="A322" s="48">
        <v>283</v>
      </c>
      <c r="B322" s="227">
        <v>1132</v>
      </c>
      <c r="C322" s="227" t="s">
        <v>1015</v>
      </c>
      <c r="D322" s="226" t="s">
        <v>343</v>
      </c>
      <c r="E322" s="226" t="s">
        <v>655</v>
      </c>
      <c r="F322" s="252">
        <v>1600</v>
      </c>
      <c r="G322" s="291">
        <v>0.4</v>
      </c>
      <c r="H322" s="91"/>
      <c r="I322" s="91"/>
    </row>
    <row r="323" spans="1:9" ht="62" x14ac:dyDescent="0.35">
      <c r="A323" s="48">
        <v>284</v>
      </c>
      <c r="B323" s="227">
        <v>1133</v>
      </c>
      <c r="C323" s="227" t="s">
        <v>1016</v>
      </c>
      <c r="D323" s="226" t="s">
        <v>344</v>
      </c>
      <c r="E323" s="226" t="s">
        <v>656</v>
      </c>
      <c r="F323" s="252">
        <v>540</v>
      </c>
      <c r="G323" s="291">
        <v>0.18</v>
      </c>
      <c r="H323" s="91"/>
      <c r="I323" s="91"/>
    </row>
    <row r="324" spans="1:9" ht="62" x14ac:dyDescent="0.35">
      <c r="A324" s="48">
        <v>285</v>
      </c>
      <c r="B324" s="227">
        <v>1134</v>
      </c>
      <c r="C324" s="227" t="s">
        <v>1017</v>
      </c>
      <c r="D324" s="226" t="s">
        <v>345</v>
      </c>
      <c r="E324" s="226" t="s">
        <v>657</v>
      </c>
      <c r="F324" s="252">
        <v>3150</v>
      </c>
      <c r="G324" s="291">
        <v>0.9</v>
      </c>
      <c r="H324" s="91"/>
      <c r="I324" s="91"/>
    </row>
    <row r="325" spans="1:9" ht="62" x14ac:dyDescent="0.35">
      <c r="A325" s="48">
        <v>286</v>
      </c>
      <c r="B325" s="227">
        <v>1135</v>
      </c>
      <c r="C325" s="227" t="s">
        <v>1018</v>
      </c>
      <c r="D325" s="226" t="s">
        <v>346</v>
      </c>
      <c r="E325" s="226" t="s">
        <v>658</v>
      </c>
      <c r="F325" s="252">
        <v>889</v>
      </c>
      <c r="G325" s="252">
        <v>0.22600000000000001</v>
      </c>
      <c r="H325" s="91"/>
      <c r="I325" s="91"/>
    </row>
    <row r="326" spans="1:9" ht="108.5" x14ac:dyDescent="0.35">
      <c r="A326" s="48">
        <v>287</v>
      </c>
      <c r="B326" s="227">
        <v>1136</v>
      </c>
      <c r="C326" s="227" t="s">
        <v>1019</v>
      </c>
      <c r="D326" s="226" t="s">
        <v>347</v>
      </c>
      <c r="E326" s="226" t="s">
        <v>659</v>
      </c>
      <c r="F326" s="252">
        <v>2025</v>
      </c>
      <c r="G326" s="252">
        <v>0.53500000000000003</v>
      </c>
      <c r="H326" s="91"/>
      <c r="I326" s="91"/>
    </row>
    <row r="327" spans="1:9" ht="62" x14ac:dyDescent="0.35">
      <c r="A327" s="48">
        <v>288</v>
      </c>
      <c r="B327" s="227">
        <v>1139</v>
      </c>
      <c r="C327" s="227" t="s">
        <v>1020</v>
      </c>
      <c r="D327" s="226" t="s">
        <v>348</v>
      </c>
      <c r="E327" s="226" t="s">
        <v>660</v>
      </c>
      <c r="F327" s="241">
        <v>1812</v>
      </c>
      <c r="G327" s="252">
        <v>0.58899999999999997</v>
      </c>
      <c r="H327" s="91"/>
      <c r="I327" s="91"/>
    </row>
    <row r="328" spans="1:9" ht="62" x14ac:dyDescent="0.35">
      <c r="A328" s="48">
        <v>289</v>
      </c>
      <c r="B328" s="227">
        <v>1147</v>
      </c>
      <c r="C328" s="227" t="s">
        <v>1021</v>
      </c>
      <c r="D328" s="226" t="s">
        <v>349</v>
      </c>
      <c r="E328" s="226" t="s">
        <v>661</v>
      </c>
      <c r="F328" s="241">
        <v>1319</v>
      </c>
      <c r="G328" s="252">
        <v>0.39300000000000002</v>
      </c>
      <c r="H328" s="91"/>
      <c r="I328" s="91"/>
    </row>
    <row r="329" spans="1:9" ht="46.5" x14ac:dyDescent="0.35">
      <c r="A329" s="48">
        <v>290</v>
      </c>
      <c r="B329" s="227">
        <v>1786</v>
      </c>
      <c r="C329" s="227" t="s">
        <v>1022</v>
      </c>
      <c r="D329" s="226" t="s">
        <v>131</v>
      </c>
      <c r="E329" s="226" t="s">
        <v>662</v>
      </c>
      <c r="F329" s="241">
        <v>686.9</v>
      </c>
      <c r="G329" s="252">
        <v>0.19600000000000001</v>
      </c>
      <c r="H329" s="91"/>
      <c r="I329" s="91"/>
    </row>
    <row r="330" spans="1:9" ht="62" x14ac:dyDescent="0.35">
      <c r="A330" s="48">
        <v>291</v>
      </c>
      <c r="B330" s="227">
        <v>1155</v>
      </c>
      <c r="C330" s="227" t="s">
        <v>1023</v>
      </c>
      <c r="D330" s="226" t="s">
        <v>131</v>
      </c>
      <c r="E330" s="226" t="s">
        <v>663</v>
      </c>
      <c r="F330" s="241">
        <v>1400</v>
      </c>
      <c r="G330" s="291">
        <v>0.4</v>
      </c>
      <c r="H330" s="91"/>
      <c r="I330" s="91"/>
    </row>
    <row r="331" spans="1:9" ht="46.5" x14ac:dyDescent="0.35">
      <c r="A331" s="48">
        <v>292</v>
      </c>
      <c r="B331" s="227">
        <v>1167</v>
      </c>
      <c r="C331" s="227" t="s">
        <v>1024</v>
      </c>
      <c r="D331" s="226" t="s">
        <v>131</v>
      </c>
      <c r="E331" s="226" t="s">
        <v>664</v>
      </c>
      <c r="F331" s="241">
        <v>4386.5</v>
      </c>
      <c r="G331" s="252">
        <v>1.2370000000000001</v>
      </c>
      <c r="H331" s="91"/>
      <c r="I331" s="91"/>
    </row>
    <row r="332" spans="1:9" ht="62" x14ac:dyDescent="0.35">
      <c r="A332" s="48">
        <v>293</v>
      </c>
      <c r="B332" s="227">
        <v>1787</v>
      </c>
      <c r="C332" s="227" t="s">
        <v>1025</v>
      </c>
      <c r="D332" s="226" t="s">
        <v>131</v>
      </c>
      <c r="E332" s="275" t="s">
        <v>665</v>
      </c>
      <c r="F332" s="241">
        <v>2520</v>
      </c>
      <c r="G332" s="291">
        <v>0.63</v>
      </c>
      <c r="H332" s="91"/>
      <c r="I332" s="91"/>
    </row>
    <row r="333" spans="1:9" ht="46.5" x14ac:dyDescent="0.35">
      <c r="A333" s="48">
        <v>294</v>
      </c>
      <c r="B333" s="231">
        <v>4983</v>
      </c>
      <c r="C333" s="231" t="s">
        <v>1026</v>
      </c>
      <c r="D333" s="226" t="s">
        <v>131</v>
      </c>
      <c r="E333" s="275" t="s">
        <v>666</v>
      </c>
      <c r="F333" s="241">
        <v>2260</v>
      </c>
      <c r="G333" s="291">
        <v>0.46</v>
      </c>
      <c r="H333" s="91"/>
      <c r="I333" s="91"/>
    </row>
    <row r="334" spans="1:9" ht="62" x14ac:dyDescent="0.35">
      <c r="A334" s="48">
        <v>295</v>
      </c>
      <c r="B334" s="227">
        <v>1138</v>
      </c>
      <c r="C334" s="227" t="s">
        <v>1027</v>
      </c>
      <c r="D334" s="226" t="s">
        <v>378</v>
      </c>
      <c r="E334" s="226" t="s">
        <v>667</v>
      </c>
      <c r="F334" s="257">
        <v>1408</v>
      </c>
      <c r="G334" s="257">
        <v>0.38500000000000001</v>
      </c>
      <c r="H334" s="91"/>
      <c r="I334" s="91"/>
    </row>
    <row r="335" spans="1:9" ht="31" x14ac:dyDescent="0.35">
      <c r="A335" s="48">
        <v>296</v>
      </c>
      <c r="B335" s="227">
        <v>1788</v>
      </c>
      <c r="C335" s="227" t="s">
        <v>1028</v>
      </c>
      <c r="D335" s="226" t="s">
        <v>577</v>
      </c>
      <c r="E335" s="226" t="s">
        <v>1199</v>
      </c>
      <c r="F335" s="257">
        <v>3098.34</v>
      </c>
      <c r="G335" s="257">
        <v>0.495</v>
      </c>
      <c r="H335" s="91"/>
      <c r="I335" s="91"/>
    </row>
    <row r="336" spans="1:9" ht="31" x14ac:dyDescent="0.35">
      <c r="A336" s="48">
        <v>297</v>
      </c>
      <c r="B336" s="227">
        <v>4970</v>
      </c>
      <c r="C336" s="227" t="s">
        <v>1029</v>
      </c>
      <c r="D336" s="226" t="s">
        <v>577</v>
      </c>
      <c r="E336" s="226" t="s">
        <v>1200</v>
      </c>
      <c r="F336" s="257">
        <v>4118.28</v>
      </c>
      <c r="G336" s="257">
        <v>0.66100000000000003</v>
      </c>
      <c r="H336" s="91"/>
      <c r="I336" s="91"/>
    </row>
    <row r="337" spans="1:9" ht="30" x14ac:dyDescent="0.3">
      <c r="A337" s="48"/>
      <c r="B337" s="250"/>
      <c r="C337" s="250"/>
      <c r="D337" s="255" t="s">
        <v>152</v>
      </c>
      <c r="E337" s="255"/>
      <c r="F337" s="276">
        <f>SUM(F307:F336)</f>
        <v>49568.020000000004</v>
      </c>
      <c r="G337" s="276">
        <f>SUM(G307:G336)</f>
        <v>12.656000000000001</v>
      </c>
      <c r="H337" s="91"/>
      <c r="I337" s="91"/>
    </row>
    <row r="338" spans="1:9" ht="45" x14ac:dyDescent="0.3">
      <c r="A338" s="48"/>
      <c r="B338" s="250"/>
      <c r="C338" s="250"/>
      <c r="D338" s="255" t="s">
        <v>144</v>
      </c>
      <c r="E338" s="255"/>
      <c r="F338" s="276"/>
      <c r="G338" s="276"/>
      <c r="H338" s="91"/>
      <c r="I338" s="91"/>
    </row>
    <row r="339" spans="1:9" ht="46.5" x14ac:dyDescent="0.35">
      <c r="A339" s="48">
        <v>298</v>
      </c>
      <c r="B339" s="227">
        <v>1141</v>
      </c>
      <c r="C339" s="227" t="s">
        <v>1030</v>
      </c>
      <c r="D339" s="226" t="s">
        <v>219</v>
      </c>
      <c r="E339" s="275" t="s">
        <v>668</v>
      </c>
      <c r="F339" s="241">
        <v>698.4</v>
      </c>
      <c r="G339" s="252">
        <v>0.23280000000000001</v>
      </c>
      <c r="H339" s="91"/>
      <c r="I339" s="91"/>
    </row>
    <row r="340" spans="1:9" ht="46.5" x14ac:dyDescent="0.35">
      <c r="A340" s="48">
        <v>299</v>
      </c>
      <c r="B340" s="227">
        <v>3317</v>
      </c>
      <c r="C340" s="227" t="s">
        <v>1031</v>
      </c>
      <c r="D340" s="226" t="s">
        <v>577</v>
      </c>
      <c r="E340" s="226" t="s">
        <v>669</v>
      </c>
      <c r="F340" s="241">
        <v>2662</v>
      </c>
      <c r="G340" s="252">
        <v>0.47199999999999998</v>
      </c>
      <c r="H340" s="91"/>
      <c r="I340" s="91"/>
    </row>
    <row r="341" spans="1:9" ht="31" x14ac:dyDescent="0.35">
      <c r="A341" s="48">
        <v>300</v>
      </c>
      <c r="B341" s="227">
        <v>4973</v>
      </c>
      <c r="C341" s="227" t="s">
        <v>1032</v>
      </c>
      <c r="D341" s="226" t="s">
        <v>224</v>
      </c>
      <c r="E341" s="226" t="s">
        <v>1201</v>
      </c>
      <c r="F341" s="241">
        <v>11387.8</v>
      </c>
      <c r="G341" s="291">
        <v>2.5</v>
      </c>
      <c r="H341" s="91"/>
      <c r="I341" s="91"/>
    </row>
    <row r="342" spans="1:9" ht="31" x14ac:dyDescent="0.35">
      <c r="A342" s="48">
        <v>301</v>
      </c>
      <c r="B342" s="227">
        <v>3319</v>
      </c>
      <c r="C342" s="227" t="s">
        <v>1033</v>
      </c>
      <c r="D342" s="226" t="s">
        <v>581</v>
      </c>
      <c r="E342" s="226" t="s">
        <v>582</v>
      </c>
      <c r="F342" s="241">
        <v>2250</v>
      </c>
      <c r="G342" s="291">
        <v>0.63</v>
      </c>
      <c r="H342" s="91"/>
      <c r="I342" s="91"/>
    </row>
    <row r="343" spans="1:9" ht="30" x14ac:dyDescent="0.35">
      <c r="A343" s="48"/>
      <c r="B343" s="231"/>
      <c r="C343" s="231"/>
      <c r="D343" s="255" t="s">
        <v>153</v>
      </c>
      <c r="E343" s="255"/>
      <c r="F343" s="260">
        <f>SUM(F339:F342)</f>
        <v>16998.199999999997</v>
      </c>
      <c r="G343" s="260">
        <f>SUM(G339:G342)</f>
        <v>3.8348</v>
      </c>
      <c r="H343" s="91"/>
      <c r="I343" s="91"/>
    </row>
    <row r="344" spans="1:9" ht="30" x14ac:dyDescent="0.35">
      <c r="A344" s="48"/>
      <c r="B344" s="231"/>
      <c r="C344" s="231"/>
      <c r="D344" s="255" t="s">
        <v>154</v>
      </c>
      <c r="E344" s="255"/>
      <c r="F344" s="260"/>
      <c r="G344" s="260"/>
      <c r="H344" s="91"/>
      <c r="I344" s="91"/>
    </row>
    <row r="345" spans="1:9" ht="46.5" x14ac:dyDescent="0.35">
      <c r="A345" s="48">
        <v>302</v>
      </c>
      <c r="B345" s="227">
        <v>1137</v>
      </c>
      <c r="C345" s="227" t="s">
        <v>1034</v>
      </c>
      <c r="D345" s="226" t="s">
        <v>377</v>
      </c>
      <c r="E345" s="226" t="s">
        <v>670</v>
      </c>
      <c r="F345" s="252">
        <v>600</v>
      </c>
      <c r="G345" s="291">
        <v>0.15</v>
      </c>
      <c r="H345" s="91"/>
      <c r="I345" s="91"/>
    </row>
    <row r="346" spans="1:9" ht="62" x14ac:dyDescent="0.35">
      <c r="A346" s="48">
        <v>303</v>
      </c>
      <c r="B346" s="227">
        <v>1140</v>
      </c>
      <c r="C346" s="227" t="s">
        <v>1035</v>
      </c>
      <c r="D346" s="226" t="s">
        <v>379</v>
      </c>
      <c r="E346" s="226" t="s">
        <v>671</v>
      </c>
      <c r="F346" s="252">
        <v>350</v>
      </c>
      <c r="G346" s="291">
        <v>0.1</v>
      </c>
      <c r="H346" s="91"/>
      <c r="I346" s="91"/>
    </row>
    <row r="347" spans="1:9" ht="62" x14ac:dyDescent="0.35">
      <c r="A347" s="48">
        <v>304</v>
      </c>
      <c r="B347" s="227">
        <v>1142</v>
      </c>
      <c r="C347" s="227" t="s">
        <v>1036</v>
      </c>
      <c r="D347" s="226" t="s">
        <v>380</v>
      </c>
      <c r="E347" s="226" t="s">
        <v>672</v>
      </c>
      <c r="F347" s="252">
        <v>658</v>
      </c>
      <c r="G347" s="291">
        <v>0.188</v>
      </c>
      <c r="H347" s="91"/>
      <c r="I347" s="91"/>
    </row>
    <row r="348" spans="1:9" ht="46.5" x14ac:dyDescent="0.35">
      <c r="A348" s="48">
        <v>305</v>
      </c>
      <c r="B348" s="227">
        <v>1143</v>
      </c>
      <c r="C348" s="227" t="s">
        <v>1037</v>
      </c>
      <c r="D348" s="226" t="s">
        <v>712</v>
      </c>
      <c r="E348" s="226" t="s">
        <v>1204</v>
      </c>
      <c r="F348" s="252">
        <v>1500</v>
      </c>
      <c r="G348" s="291">
        <v>0.375</v>
      </c>
      <c r="H348" s="91"/>
      <c r="I348" s="91"/>
    </row>
    <row r="349" spans="1:9" ht="46.5" x14ac:dyDescent="0.35">
      <c r="A349" s="48">
        <v>306</v>
      </c>
      <c r="B349" s="227">
        <v>1144</v>
      </c>
      <c r="C349" s="227" t="s">
        <v>1038</v>
      </c>
      <c r="D349" s="226" t="s">
        <v>716</v>
      </c>
      <c r="E349" s="226" t="s">
        <v>673</v>
      </c>
      <c r="F349" s="252">
        <v>7380</v>
      </c>
      <c r="G349" s="291">
        <v>1.845</v>
      </c>
      <c r="H349" s="91"/>
      <c r="I349" s="91"/>
    </row>
    <row r="350" spans="1:9" ht="46.5" x14ac:dyDescent="0.35">
      <c r="A350" s="48">
        <v>307</v>
      </c>
      <c r="B350" s="227">
        <v>1145</v>
      </c>
      <c r="C350" s="227" t="s">
        <v>1039</v>
      </c>
      <c r="D350" s="226" t="s">
        <v>1189</v>
      </c>
      <c r="E350" s="226" t="s">
        <v>1190</v>
      </c>
      <c r="F350" s="252">
        <v>11960</v>
      </c>
      <c r="G350" s="291">
        <v>2.99</v>
      </c>
      <c r="H350" s="91"/>
      <c r="I350" s="91"/>
    </row>
    <row r="351" spans="1:9" ht="62" x14ac:dyDescent="0.35">
      <c r="A351" s="48">
        <v>308</v>
      </c>
      <c r="B351" s="227">
        <v>1146</v>
      </c>
      <c r="C351" s="227" t="s">
        <v>1040</v>
      </c>
      <c r="D351" s="226" t="s">
        <v>384</v>
      </c>
      <c r="E351" s="226" t="s">
        <v>674</v>
      </c>
      <c r="F351" s="241">
        <v>15716</v>
      </c>
      <c r="G351" s="291">
        <v>3.9289999999999998</v>
      </c>
      <c r="H351" s="91"/>
      <c r="I351" s="91"/>
    </row>
    <row r="352" spans="1:9" ht="62" x14ac:dyDescent="0.35">
      <c r="A352" s="48">
        <v>309</v>
      </c>
      <c r="B352" s="225">
        <v>1148</v>
      </c>
      <c r="C352" s="225" t="s">
        <v>1041</v>
      </c>
      <c r="D352" s="226" t="s">
        <v>385</v>
      </c>
      <c r="E352" s="226" t="s">
        <v>675</v>
      </c>
      <c r="F352" s="252">
        <v>3538</v>
      </c>
      <c r="G352" s="291">
        <v>1.0780000000000001</v>
      </c>
      <c r="H352" s="91"/>
      <c r="I352" s="91"/>
    </row>
    <row r="353" spans="1:9" ht="46.5" x14ac:dyDescent="0.35">
      <c r="A353" s="48">
        <v>310</v>
      </c>
      <c r="B353" s="225">
        <v>1149</v>
      </c>
      <c r="C353" s="225" t="s">
        <v>1042</v>
      </c>
      <c r="D353" s="226" t="s">
        <v>720</v>
      </c>
      <c r="E353" s="226" t="s">
        <v>676</v>
      </c>
      <c r="F353" s="252">
        <v>4400</v>
      </c>
      <c r="G353" s="291">
        <v>1.1000000000000001</v>
      </c>
      <c r="H353" s="91"/>
      <c r="I353" s="91"/>
    </row>
    <row r="354" spans="1:9" ht="62" x14ac:dyDescent="0.35">
      <c r="A354" s="48">
        <v>311</v>
      </c>
      <c r="B354" s="225">
        <v>1150</v>
      </c>
      <c r="C354" s="225" t="s">
        <v>1043</v>
      </c>
      <c r="D354" s="226" t="s">
        <v>387</v>
      </c>
      <c r="E354" s="226" t="s">
        <v>677</v>
      </c>
      <c r="F354" s="252">
        <v>5400</v>
      </c>
      <c r="G354" s="291">
        <v>1.35</v>
      </c>
      <c r="H354" s="91"/>
      <c r="I354" s="91"/>
    </row>
    <row r="355" spans="1:9" ht="62" x14ac:dyDescent="0.35">
      <c r="A355" s="48">
        <v>312</v>
      </c>
      <c r="B355" s="225">
        <v>1151</v>
      </c>
      <c r="C355" s="225" t="s">
        <v>1044</v>
      </c>
      <c r="D355" s="226" t="s">
        <v>388</v>
      </c>
      <c r="E355" s="226" t="s">
        <v>678</v>
      </c>
      <c r="F355" s="252">
        <v>11886</v>
      </c>
      <c r="G355" s="291">
        <v>2.9390000000000001</v>
      </c>
      <c r="H355" s="91"/>
      <c r="I355" s="91"/>
    </row>
    <row r="356" spans="1:9" ht="62" x14ac:dyDescent="0.35">
      <c r="A356" s="48">
        <v>313</v>
      </c>
      <c r="B356" s="225">
        <v>1152</v>
      </c>
      <c r="C356" s="225" t="s">
        <v>1045</v>
      </c>
      <c r="D356" s="226" t="s">
        <v>389</v>
      </c>
      <c r="E356" s="226" t="s">
        <v>1202</v>
      </c>
      <c r="F356" s="252">
        <v>7290</v>
      </c>
      <c r="G356" s="291">
        <v>1.7549999999999999</v>
      </c>
      <c r="H356" s="91"/>
      <c r="I356" s="91"/>
    </row>
    <row r="357" spans="1:9" ht="62" x14ac:dyDescent="0.35">
      <c r="A357" s="48">
        <v>314</v>
      </c>
      <c r="B357" s="225">
        <v>1153</v>
      </c>
      <c r="C357" s="225" t="s">
        <v>1046</v>
      </c>
      <c r="D357" s="226" t="s">
        <v>390</v>
      </c>
      <c r="E357" s="226" t="s">
        <v>679</v>
      </c>
      <c r="F357" s="252">
        <v>1200</v>
      </c>
      <c r="G357" s="291">
        <v>0.3</v>
      </c>
      <c r="H357" s="91"/>
      <c r="I357" s="91"/>
    </row>
    <row r="358" spans="1:9" ht="62" x14ac:dyDescent="0.35">
      <c r="A358" s="48">
        <v>315</v>
      </c>
      <c r="B358" s="225">
        <v>1154</v>
      </c>
      <c r="C358" s="225" t="s">
        <v>1047</v>
      </c>
      <c r="D358" s="226" t="s">
        <v>391</v>
      </c>
      <c r="E358" s="226" t="s">
        <v>680</v>
      </c>
      <c r="F358" s="241">
        <v>680</v>
      </c>
      <c r="G358" s="286">
        <v>0.17</v>
      </c>
      <c r="H358" s="91"/>
      <c r="I358" s="91"/>
    </row>
    <row r="359" spans="1:9" ht="46.5" x14ac:dyDescent="0.35">
      <c r="A359" s="48">
        <v>316</v>
      </c>
      <c r="B359" s="225">
        <v>1156</v>
      </c>
      <c r="C359" s="225" t="s">
        <v>1048</v>
      </c>
      <c r="D359" s="226" t="s">
        <v>392</v>
      </c>
      <c r="E359" s="226" t="s">
        <v>681</v>
      </c>
      <c r="F359" s="252">
        <v>4400</v>
      </c>
      <c r="G359" s="291">
        <v>1.1000000000000001</v>
      </c>
      <c r="H359" s="91"/>
      <c r="I359" s="91"/>
    </row>
    <row r="360" spans="1:9" ht="62" x14ac:dyDescent="0.35">
      <c r="A360" s="48">
        <v>317</v>
      </c>
      <c r="B360" s="225">
        <v>1157</v>
      </c>
      <c r="C360" s="225" t="s">
        <v>1049</v>
      </c>
      <c r="D360" s="226" t="s">
        <v>393</v>
      </c>
      <c r="E360" s="226" t="s">
        <v>682</v>
      </c>
      <c r="F360" s="252">
        <v>1600</v>
      </c>
      <c r="G360" s="291">
        <v>0.4</v>
      </c>
      <c r="H360" s="91"/>
      <c r="I360" s="91"/>
    </row>
    <row r="361" spans="1:9" ht="31" x14ac:dyDescent="0.35">
      <c r="A361" s="48">
        <v>318</v>
      </c>
      <c r="B361" s="225">
        <v>1158</v>
      </c>
      <c r="C361" s="225" t="s">
        <v>1050</v>
      </c>
      <c r="D361" s="226" t="s">
        <v>1179</v>
      </c>
      <c r="E361" s="226" t="s">
        <v>1180</v>
      </c>
      <c r="F361" s="252">
        <v>4000</v>
      </c>
      <c r="G361" s="291">
        <v>1</v>
      </c>
      <c r="H361" s="91"/>
      <c r="I361" s="91"/>
    </row>
    <row r="362" spans="1:9" ht="31" x14ac:dyDescent="0.35">
      <c r="A362" s="48">
        <v>319</v>
      </c>
      <c r="B362" s="225">
        <v>1159</v>
      </c>
      <c r="C362" s="225" t="s">
        <v>1051</v>
      </c>
      <c r="D362" s="226" t="s">
        <v>1297</v>
      </c>
      <c r="E362" s="226" t="s">
        <v>1314</v>
      </c>
      <c r="F362" s="252">
        <v>12800</v>
      </c>
      <c r="G362" s="291">
        <v>3.2</v>
      </c>
      <c r="H362" s="91"/>
      <c r="I362" s="91"/>
    </row>
    <row r="363" spans="1:9" ht="31" x14ac:dyDescent="0.35">
      <c r="A363" s="48">
        <v>320</v>
      </c>
      <c r="B363" s="225">
        <v>1160</v>
      </c>
      <c r="C363" s="225" t="s">
        <v>1052</v>
      </c>
      <c r="D363" s="226" t="s">
        <v>749</v>
      </c>
      <c r="E363" s="226" t="s">
        <v>1213</v>
      </c>
      <c r="F363" s="252">
        <v>5600</v>
      </c>
      <c r="G363" s="291">
        <v>1.41</v>
      </c>
      <c r="H363" s="91"/>
      <c r="I363" s="91"/>
    </row>
    <row r="364" spans="1:9" ht="62" x14ac:dyDescent="0.35">
      <c r="A364" s="48">
        <v>321</v>
      </c>
      <c r="B364" s="225">
        <v>1161</v>
      </c>
      <c r="C364" s="225" t="s">
        <v>1053</v>
      </c>
      <c r="D364" s="226" t="s">
        <v>397</v>
      </c>
      <c r="E364" s="226" t="s">
        <v>683</v>
      </c>
      <c r="F364" s="252">
        <v>2000</v>
      </c>
      <c r="G364" s="291">
        <v>0.5</v>
      </c>
      <c r="H364" s="91"/>
      <c r="I364" s="91"/>
    </row>
    <row r="365" spans="1:9" ht="62" x14ac:dyDescent="0.35">
      <c r="A365" s="48">
        <v>322</v>
      </c>
      <c r="B365" s="225">
        <v>1162</v>
      </c>
      <c r="C365" s="225" t="s">
        <v>1054</v>
      </c>
      <c r="D365" s="226" t="s">
        <v>398</v>
      </c>
      <c r="E365" s="226" t="s">
        <v>684</v>
      </c>
      <c r="F365" s="252">
        <v>3060</v>
      </c>
      <c r="G365" s="291">
        <v>0.76500000000000001</v>
      </c>
      <c r="H365" s="91"/>
      <c r="I365" s="91"/>
    </row>
    <row r="366" spans="1:9" ht="46.5" x14ac:dyDescent="0.35">
      <c r="A366" s="48">
        <v>323</v>
      </c>
      <c r="B366" s="225">
        <v>1163</v>
      </c>
      <c r="C366" s="225" t="s">
        <v>1055</v>
      </c>
      <c r="D366" s="226" t="s">
        <v>718</v>
      </c>
      <c r="E366" s="226" t="s">
        <v>685</v>
      </c>
      <c r="F366" s="252">
        <v>5328</v>
      </c>
      <c r="G366" s="291">
        <v>1.3320000000000001</v>
      </c>
      <c r="H366" s="91"/>
      <c r="I366" s="91"/>
    </row>
    <row r="367" spans="1:9" ht="62" x14ac:dyDescent="0.35">
      <c r="A367" s="48">
        <v>324</v>
      </c>
      <c r="B367" s="225">
        <v>1164</v>
      </c>
      <c r="C367" s="225" t="s">
        <v>1056</v>
      </c>
      <c r="D367" s="226" t="s">
        <v>400</v>
      </c>
      <c r="E367" s="226" t="s">
        <v>686</v>
      </c>
      <c r="F367" s="252">
        <v>7000</v>
      </c>
      <c r="G367" s="291">
        <v>1.75</v>
      </c>
      <c r="H367" s="91"/>
      <c r="I367" s="91"/>
    </row>
    <row r="368" spans="1:9" ht="62" x14ac:dyDescent="0.35">
      <c r="A368" s="48">
        <v>325</v>
      </c>
      <c r="B368" s="225">
        <v>1165</v>
      </c>
      <c r="C368" s="225" t="s">
        <v>1057</v>
      </c>
      <c r="D368" s="226" t="s">
        <v>401</v>
      </c>
      <c r="E368" s="226" t="s">
        <v>687</v>
      </c>
      <c r="F368" s="252">
        <v>2000</v>
      </c>
      <c r="G368" s="291">
        <v>0.5</v>
      </c>
      <c r="H368" s="91"/>
      <c r="I368" s="91"/>
    </row>
    <row r="369" spans="1:9" ht="62" x14ac:dyDescent="0.35">
      <c r="A369" s="48">
        <v>326</v>
      </c>
      <c r="B369" s="225">
        <v>1166</v>
      </c>
      <c r="C369" s="225" t="s">
        <v>1058</v>
      </c>
      <c r="D369" s="253" t="s">
        <v>402</v>
      </c>
      <c r="E369" s="253" t="s">
        <v>688</v>
      </c>
      <c r="F369" s="252">
        <v>4000</v>
      </c>
      <c r="G369" s="291">
        <v>1</v>
      </c>
      <c r="H369" s="91"/>
      <c r="I369" s="91"/>
    </row>
    <row r="370" spans="1:9" ht="15.5" x14ac:dyDescent="0.35">
      <c r="A370" s="48">
        <v>327</v>
      </c>
      <c r="B370" s="225">
        <v>1397</v>
      </c>
      <c r="C370" s="225" t="s">
        <v>1059</v>
      </c>
      <c r="D370" s="253" t="s">
        <v>728</v>
      </c>
      <c r="E370" s="253" t="s">
        <v>1208</v>
      </c>
      <c r="F370" s="252">
        <v>7212</v>
      </c>
      <c r="G370" s="291">
        <v>1.8029999999999999</v>
      </c>
      <c r="H370" s="91"/>
      <c r="I370" s="91"/>
    </row>
    <row r="371" spans="1:9" ht="62" x14ac:dyDescent="0.35">
      <c r="A371" s="48">
        <v>328</v>
      </c>
      <c r="B371" s="225">
        <v>1168</v>
      </c>
      <c r="C371" s="225" t="s">
        <v>1060</v>
      </c>
      <c r="D371" s="253" t="s">
        <v>404</v>
      </c>
      <c r="E371" s="253" t="s">
        <v>689</v>
      </c>
      <c r="F371" s="252">
        <v>10920</v>
      </c>
      <c r="G371" s="291">
        <v>2.73</v>
      </c>
      <c r="H371" s="91"/>
      <c r="I371" s="91"/>
    </row>
    <row r="372" spans="1:9" ht="15" x14ac:dyDescent="0.3">
      <c r="A372" s="48"/>
      <c r="B372" s="250"/>
      <c r="C372" s="250"/>
      <c r="D372" s="250" t="s">
        <v>148</v>
      </c>
      <c r="E372" s="250"/>
      <c r="F372" s="261">
        <f>SUM(F345:F371)</f>
        <v>142478</v>
      </c>
      <c r="G372" s="261">
        <f>SUM(G345:G371)</f>
        <v>35.758999999999993</v>
      </c>
      <c r="H372" s="91"/>
      <c r="I372" s="91"/>
    </row>
    <row r="373" spans="1:9" ht="30" x14ac:dyDescent="0.3">
      <c r="A373" s="48"/>
      <c r="B373" s="250"/>
      <c r="C373" s="250"/>
      <c r="D373" s="255" t="s">
        <v>155</v>
      </c>
      <c r="E373" s="255"/>
      <c r="F373" s="261"/>
      <c r="G373" s="261"/>
      <c r="H373" s="91"/>
      <c r="I373" s="91"/>
    </row>
    <row r="374" spans="1:9" ht="31" x14ac:dyDescent="0.35">
      <c r="A374" s="48">
        <v>329</v>
      </c>
      <c r="B374" s="225">
        <v>4971</v>
      </c>
      <c r="C374" s="225" t="s">
        <v>1061</v>
      </c>
      <c r="D374" s="254" t="s">
        <v>319</v>
      </c>
      <c r="E374" s="254" t="s">
        <v>690</v>
      </c>
      <c r="F374" s="225">
        <v>445</v>
      </c>
      <c r="G374" s="277">
        <v>0.11</v>
      </c>
      <c r="H374" s="91"/>
      <c r="I374" s="91"/>
    </row>
    <row r="375" spans="1:9" ht="31" x14ac:dyDescent="0.35">
      <c r="A375" s="48">
        <v>330</v>
      </c>
      <c r="B375" s="225">
        <v>4972</v>
      </c>
      <c r="C375" s="225" t="s">
        <v>1062</v>
      </c>
      <c r="D375" s="254" t="s">
        <v>1227</v>
      </c>
      <c r="E375" s="254" t="s">
        <v>691</v>
      </c>
      <c r="F375" s="225">
        <v>11720</v>
      </c>
      <c r="G375" s="277">
        <v>2.93</v>
      </c>
      <c r="H375" s="91"/>
      <c r="I375" s="91"/>
    </row>
    <row r="376" spans="1:9" ht="31" x14ac:dyDescent="0.35">
      <c r="A376" s="48">
        <v>331</v>
      </c>
      <c r="B376" s="225">
        <v>4974</v>
      </c>
      <c r="C376" s="225" t="s">
        <v>1063</v>
      </c>
      <c r="D376" s="254" t="s">
        <v>1178</v>
      </c>
      <c r="E376" s="254" t="s">
        <v>692</v>
      </c>
      <c r="F376" s="225">
        <v>5800</v>
      </c>
      <c r="G376" s="277">
        <v>1.45</v>
      </c>
      <c r="H376" s="91"/>
      <c r="I376" s="91"/>
    </row>
    <row r="377" spans="1:9" ht="31" x14ac:dyDescent="0.35">
      <c r="A377" s="48">
        <v>332</v>
      </c>
      <c r="B377" s="225">
        <v>4976</v>
      </c>
      <c r="C377" s="225" t="s">
        <v>1064</v>
      </c>
      <c r="D377" s="254" t="s">
        <v>719</v>
      </c>
      <c r="E377" s="254" t="s">
        <v>693</v>
      </c>
      <c r="F377" s="225">
        <v>27880</v>
      </c>
      <c r="G377" s="277">
        <v>6.97</v>
      </c>
      <c r="H377" s="91"/>
      <c r="I377" s="91"/>
    </row>
    <row r="378" spans="1:9" ht="31" x14ac:dyDescent="0.35">
      <c r="A378" s="48">
        <v>333</v>
      </c>
      <c r="B378" s="225">
        <v>4977</v>
      </c>
      <c r="C378" s="225" t="s">
        <v>1065</v>
      </c>
      <c r="D378" s="254" t="s">
        <v>717</v>
      </c>
      <c r="E378" s="254" t="s">
        <v>694</v>
      </c>
      <c r="F378" s="225">
        <v>22800</v>
      </c>
      <c r="G378" s="277">
        <v>5.7</v>
      </c>
      <c r="H378" s="91"/>
      <c r="I378" s="91"/>
    </row>
    <row r="379" spans="1:9" ht="31" x14ac:dyDescent="0.35">
      <c r="A379" s="48">
        <v>334</v>
      </c>
      <c r="B379" s="225">
        <v>4978</v>
      </c>
      <c r="C379" s="225" t="s">
        <v>1066</v>
      </c>
      <c r="D379" s="254" t="s">
        <v>319</v>
      </c>
      <c r="E379" s="254" t="s">
        <v>695</v>
      </c>
      <c r="F379" s="225">
        <v>4000</v>
      </c>
      <c r="G379" s="277">
        <v>1</v>
      </c>
      <c r="H379" s="91"/>
      <c r="I379" s="91"/>
    </row>
    <row r="380" spans="1:9" ht="49.5" customHeight="1" x14ac:dyDescent="0.35">
      <c r="A380" s="48">
        <v>335</v>
      </c>
      <c r="B380" s="225">
        <v>4979</v>
      </c>
      <c r="C380" s="225" t="s">
        <v>1067</v>
      </c>
      <c r="D380" s="254" t="s">
        <v>721</v>
      </c>
      <c r="E380" s="254" t="s">
        <v>696</v>
      </c>
      <c r="F380" s="225">
        <v>9600</v>
      </c>
      <c r="G380" s="277">
        <v>2.4</v>
      </c>
      <c r="H380" s="91"/>
      <c r="I380" s="91"/>
    </row>
    <row r="381" spans="1:9" ht="74.25" customHeight="1" x14ac:dyDescent="0.35">
      <c r="A381" s="48">
        <v>336</v>
      </c>
      <c r="B381" s="225">
        <v>4980</v>
      </c>
      <c r="C381" s="225" t="s">
        <v>1068</v>
      </c>
      <c r="D381" s="254" t="s">
        <v>1296</v>
      </c>
      <c r="E381" s="254" t="s">
        <v>1315</v>
      </c>
      <c r="F381" s="225">
        <v>18000</v>
      </c>
      <c r="G381" s="277">
        <v>4.5</v>
      </c>
      <c r="H381" s="91"/>
      <c r="I381" s="91"/>
    </row>
    <row r="382" spans="1:9" ht="31" x14ac:dyDescent="0.35">
      <c r="A382" s="48">
        <v>337</v>
      </c>
      <c r="B382" s="225">
        <v>4981</v>
      </c>
      <c r="C382" s="225" t="s">
        <v>1069</v>
      </c>
      <c r="D382" s="254" t="s">
        <v>721</v>
      </c>
      <c r="E382" s="254" t="s">
        <v>697</v>
      </c>
      <c r="F382" s="225">
        <v>18000</v>
      </c>
      <c r="G382" s="277">
        <v>4.5</v>
      </c>
      <c r="H382" s="91"/>
      <c r="I382" s="91"/>
    </row>
    <row r="383" spans="1:9" ht="31" x14ac:dyDescent="0.35">
      <c r="A383" s="48">
        <v>338</v>
      </c>
      <c r="B383" s="225">
        <v>4984</v>
      </c>
      <c r="C383" s="225" t="s">
        <v>1070</v>
      </c>
      <c r="D383" s="254" t="s">
        <v>707</v>
      </c>
      <c r="E383" s="254" t="s">
        <v>698</v>
      </c>
      <c r="F383" s="225">
        <v>5200</v>
      </c>
      <c r="G383" s="277">
        <v>1.3</v>
      </c>
      <c r="H383" s="91"/>
      <c r="I383" s="91"/>
    </row>
    <row r="384" spans="1:9" ht="31" x14ac:dyDescent="0.35">
      <c r="A384" s="48">
        <v>339</v>
      </c>
      <c r="B384" s="225">
        <v>4985</v>
      </c>
      <c r="C384" s="225" t="s">
        <v>1071</v>
      </c>
      <c r="D384" s="254" t="s">
        <v>319</v>
      </c>
      <c r="E384" s="254" t="s">
        <v>699</v>
      </c>
      <c r="F384" s="225">
        <v>1800</v>
      </c>
      <c r="G384" s="277">
        <v>0.45</v>
      </c>
      <c r="H384" s="91"/>
      <c r="I384" s="91"/>
    </row>
    <row r="385" spans="1:9" ht="31" x14ac:dyDescent="0.35">
      <c r="A385" s="48">
        <v>340</v>
      </c>
      <c r="B385" s="225">
        <v>4986</v>
      </c>
      <c r="C385" s="225" t="s">
        <v>1072</v>
      </c>
      <c r="D385" s="254" t="s">
        <v>319</v>
      </c>
      <c r="E385" s="254" t="s">
        <v>700</v>
      </c>
      <c r="F385" s="225">
        <v>8000</v>
      </c>
      <c r="G385" s="277">
        <v>2</v>
      </c>
      <c r="H385" s="91"/>
      <c r="I385" s="91"/>
    </row>
    <row r="386" spans="1:9" ht="31" x14ac:dyDescent="0.35">
      <c r="A386" s="48">
        <v>341</v>
      </c>
      <c r="B386" s="225">
        <v>4987</v>
      </c>
      <c r="C386" s="225" t="s">
        <v>1073</v>
      </c>
      <c r="D386" s="254" t="s">
        <v>319</v>
      </c>
      <c r="E386" s="254" t="s">
        <v>701</v>
      </c>
      <c r="F386" s="225">
        <v>600</v>
      </c>
      <c r="G386" s="277">
        <v>0.15</v>
      </c>
      <c r="H386" s="91"/>
      <c r="I386" s="91"/>
    </row>
    <row r="387" spans="1:9" ht="31" x14ac:dyDescent="0.35">
      <c r="A387" s="48">
        <v>342</v>
      </c>
      <c r="B387" s="225">
        <v>3216</v>
      </c>
      <c r="C387" s="225" t="s">
        <v>1074</v>
      </c>
      <c r="D387" s="254" t="s">
        <v>319</v>
      </c>
      <c r="E387" s="254" t="s">
        <v>568</v>
      </c>
      <c r="F387" s="225">
        <v>800</v>
      </c>
      <c r="G387" s="277">
        <v>0.2</v>
      </c>
    </row>
    <row r="388" spans="1:9" ht="15" x14ac:dyDescent="0.3">
      <c r="A388" s="48"/>
      <c r="B388" s="250"/>
      <c r="C388" s="250"/>
      <c r="D388" s="250" t="s">
        <v>156</v>
      </c>
      <c r="E388" s="250"/>
      <c r="F388" s="261">
        <f>SUM(F374:F387)</f>
        <v>134645</v>
      </c>
      <c r="G388" s="261">
        <f>SUM(G374:G387)</f>
        <v>33.660000000000004</v>
      </c>
    </row>
    <row r="389" spans="1:9" ht="15.5" x14ac:dyDescent="0.35">
      <c r="A389" s="48"/>
      <c r="B389" s="231"/>
      <c r="C389" s="231"/>
      <c r="D389" s="250" t="s">
        <v>187</v>
      </c>
      <c r="E389" s="250"/>
      <c r="F389" s="261">
        <f>F372+F343+F337+F388</f>
        <v>343689.22000000003</v>
      </c>
      <c r="G389" s="261">
        <f>G372+G343+G337+G388</f>
        <v>85.90979999999999</v>
      </c>
    </row>
    <row r="390" spans="1:9" ht="15.5" x14ac:dyDescent="0.35">
      <c r="A390" s="48"/>
      <c r="B390" s="231"/>
      <c r="C390" s="231"/>
      <c r="D390" s="233" t="s">
        <v>167</v>
      </c>
      <c r="E390" s="233"/>
      <c r="F390" s="233">
        <f>F337</f>
        <v>49568.020000000004</v>
      </c>
      <c r="G390" s="233">
        <f>G337</f>
        <v>12.656000000000001</v>
      </c>
    </row>
    <row r="391" spans="1:9" ht="15.5" x14ac:dyDescent="0.35">
      <c r="A391" s="48"/>
      <c r="B391" s="231"/>
      <c r="C391" s="231"/>
      <c r="D391" s="233" t="s">
        <v>190</v>
      </c>
      <c r="E391" s="233"/>
      <c r="F391" s="233">
        <f>F333+F332</f>
        <v>4780</v>
      </c>
      <c r="G391" s="292">
        <f>G333+G332</f>
        <v>1.0900000000000001</v>
      </c>
    </row>
    <row r="392" spans="1:9" ht="15.5" x14ac:dyDescent="0.35">
      <c r="A392" s="48"/>
      <c r="B392" s="231"/>
      <c r="C392" s="231"/>
      <c r="D392" s="233" t="s">
        <v>192</v>
      </c>
      <c r="E392" s="233"/>
      <c r="F392" s="233">
        <f>F390-F391</f>
        <v>44788.020000000004</v>
      </c>
      <c r="G392" s="233">
        <f>G390-G391</f>
        <v>11.566000000000001</v>
      </c>
    </row>
    <row r="393" spans="1:9" ht="15.5" x14ac:dyDescent="0.35">
      <c r="A393" s="48"/>
      <c r="B393" s="231"/>
      <c r="C393" s="231"/>
      <c r="D393" s="233" t="s">
        <v>166</v>
      </c>
      <c r="E393" s="233"/>
      <c r="F393" s="233">
        <f>F343</f>
        <v>16998.199999999997</v>
      </c>
      <c r="G393" s="233">
        <f>G343</f>
        <v>3.8348</v>
      </c>
    </row>
    <row r="394" spans="1:9" ht="15.5" x14ac:dyDescent="0.35">
      <c r="A394" s="48"/>
      <c r="B394" s="231"/>
      <c r="C394" s="231"/>
      <c r="D394" s="233" t="s">
        <v>190</v>
      </c>
      <c r="E394" s="233"/>
      <c r="F394" s="233">
        <f>F341</f>
        <v>11387.8</v>
      </c>
      <c r="G394" s="292">
        <f>G341</f>
        <v>2.5</v>
      </c>
    </row>
    <row r="395" spans="1:9" ht="15.5" x14ac:dyDescent="0.35">
      <c r="A395" s="48"/>
      <c r="B395" s="231"/>
      <c r="C395" s="231"/>
      <c r="D395" s="233" t="s">
        <v>192</v>
      </c>
      <c r="E395" s="233"/>
      <c r="F395" s="233">
        <f>F393-F394</f>
        <v>5610.3999999999978</v>
      </c>
      <c r="G395" s="233">
        <f>G393-G394</f>
        <v>1.3348</v>
      </c>
    </row>
    <row r="396" spans="1:9" ht="15.5" x14ac:dyDescent="0.35">
      <c r="A396" s="48"/>
      <c r="B396" s="231"/>
      <c r="C396" s="231"/>
      <c r="D396" s="233" t="s">
        <v>168</v>
      </c>
      <c r="E396" s="233"/>
      <c r="F396" s="233">
        <f>F388+F372</f>
        <v>277123</v>
      </c>
      <c r="G396" s="233">
        <f>G388+G372</f>
        <v>69.418999999999997</v>
      </c>
    </row>
    <row r="397" spans="1:9" ht="15.5" x14ac:dyDescent="0.35">
      <c r="A397" s="48"/>
      <c r="B397" s="231"/>
      <c r="C397" s="231"/>
      <c r="D397" s="233" t="s">
        <v>190</v>
      </c>
      <c r="E397" s="233"/>
      <c r="F397" s="233">
        <f>F388</f>
        <v>134645</v>
      </c>
      <c r="G397" s="292">
        <f>G388+2.4</f>
        <v>36.06</v>
      </c>
    </row>
    <row r="398" spans="1:9" ht="15.5" x14ac:dyDescent="0.35">
      <c r="A398" s="48"/>
      <c r="B398" s="231"/>
      <c r="C398" s="231"/>
      <c r="D398" s="233" t="s">
        <v>192</v>
      </c>
      <c r="E398" s="233"/>
      <c r="F398" s="233">
        <f>F396-F397</f>
        <v>142478</v>
      </c>
      <c r="G398" s="233">
        <f>G396-G397</f>
        <v>33.358999999999995</v>
      </c>
    </row>
    <row r="399" spans="1:9" ht="15.5" x14ac:dyDescent="0.35">
      <c r="A399" s="48"/>
      <c r="B399" s="231"/>
      <c r="C399" s="231"/>
      <c r="D399" s="258"/>
      <c r="E399" s="258"/>
      <c r="F399" s="259"/>
      <c r="G399" s="259"/>
    </row>
    <row r="400" spans="1:9" ht="15.5" x14ac:dyDescent="0.35">
      <c r="A400" s="48"/>
      <c r="B400" s="231"/>
      <c r="C400" s="231"/>
      <c r="D400" s="250" t="s">
        <v>188</v>
      </c>
      <c r="E400" s="250"/>
      <c r="F400" s="259"/>
      <c r="G400" s="259"/>
    </row>
    <row r="401" spans="1:7" ht="45" x14ac:dyDescent="0.35">
      <c r="A401" s="48"/>
      <c r="B401" s="231"/>
      <c r="C401" s="231"/>
      <c r="D401" s="255" t="s">
        <v>151</v>
      </c>
      <c r="E401" s="255"/>
      <c r="F401" s="259"/>
      <c r="G401" s="259"/>
    </row>
    <row r="402" spans="1:7" ht="46.5" x14ac:dyDescent="0.25">
      <c r="A402" s="48">
        <v>343</v>
      </c>
      <c r="B402" s="237">
        <v>3061</v>
      </c>
      <c r="C402" s="237" t="s">
        <v>1075</v>
      </c>
      <c r="D402" s="237" t="s">
        <v>243</v>
      </c>
      <c r="E402" s="237" t="s">
        <v>451</v>
      </c>
      <c r="F402" s="237">
        <v>10802</v>
      </c>
      <c r="G402" s="293">
        <v>1.964</v>
      </c>
    </row>
    <row r="403" spans="1:7" ht="31" x14ac:dyDescent="0.25">
      <c r="A403" s="48">
        <v>344</v>
      </c>
      <c r="B403" s="237">
        <v>3140</v>
      </c>
      <c r="C403" s="237" t="s">
        <v>1153</v>
      </c>
      <c r="D403" s="237" t="s">
        <v>1324</v>
      </c>
      <c r="E403" s="237" t="s">
        <v>1323</v>
      </c>
      <c r="F403" s="237">
        <v>509</v>
      </c>
      <c r="G403" s="293">
        <v>0.159</v>
      </c>
    </row>
    <row r="404" spans="1:7" ht="31" x14ac:dyDescent="0.25">
      <c r="A404" s="48">
        <v>345</v>
      </c>
      <c r="B404" s="237">
        <v>3113</v>
      </c>
      <c r="C404" s="237" t="s">
        <v>1076</v>
      </c>
      <c r="D404" s="237" t="s">
        <v>243</v>
      </c>
      <c r="E404" s="237" t="s">
        <v>453</v>
      </c>
      <c r="F404" s="237">
        <v>574</v>
      </c>
      <c r="G404" s="293">
        <v>0.16400000000000001</v>
      </c>
    </row>
    <row r="405" spans="1:7" ht="31" x14ac:dyDescent="0.35">
      <c r="A405" s="48">
        <v>346</v>
      </c>
      <c r="B405" s="237">
        <v>3098</v>
      </c>
      <c r="C405" s="237" t="s">
        <v>1077</v>
      </c>
      <c r="D405" s="237" t="s">
        <v>243</v>
      </c>
      <c r="E405" s="237" t="s">
        <v>454</v>
      </c>
      <c r="F405" s="231">
        <v>2126</v>
      </c>
      <c r="G405" s="281">
        <v>0.502</v>
      </c>
    </row>
    <row r="406" spans="1:7" ht="15.5" x14ac:dyDescent="0.25">
      <c r="A406" s="48">
        <v>347</v>
      </c>
      <c r="B406" s="237">
        <v>3078</v>
      </c>
      <c r="C406" s="237" t="s">
        <v>1078</v>
      </c>
      <c r="D406" s="237" t="s">
        <v>243</v>
      </c>
      <c r="E406" s="237" t="s">
        <v>455</v>
      </c>
      <c r="F406" s="237">
        <v>2343</v>
      </c>
      <c r="G406" s="293">
        <v>0.41399999999999998</v>
      </c>
    </row>
    <row r="407" spans="1:7" ht="15.5" x14ac:dyDescent="0.25">
      <c r="A407" s="48">
        <v>348</v>
      </c>
      <c r="B407" s="237">
        <v>3130</v>
      </c>
      <c r="C407" s="237" t="s">
        <v>1302</v>
      </c>
      <c r="D407" s="237" t="s">
        <v>243</v>
      </c>
      <c r="E407" s="237" t="s">
        <v>456</v>
      </c>
      <c r="F407" s="237">
        <v>4220</v>
      </c>
      <c r="G407" s="293">
        <v>0.76100000000000001</v>
      </c>
    </row>
    <row r="408" spans="1:7" ht="31" x14ac:dyDescent="0.25">
      <c r="A408" s="48">
        <v>349</v>
      </c>
      <c r="B408" s="237">
        <v>3141</v>
      </c>
      <c r="C408" s="237" t="s">
        <v>1079</v>
      </c>
      <c r="D408" s="237" t="s">
        <v>243</v>
      </c>
      <c r="E408" s="237" t="s">
        <v>457</v>
      </c>
      <c r="F408" s="237">
        <v>776</v>
      </c>
      <c r="G408" s="293">
        <v>0.17299999999999999</v>
      </c>
    </row>
    <row r="409" spans="1:7" ht="46.5" x14ac:dyDescent="0.25">
      <c r="A409" s="48">
        <v>350</v>
      </c>
      <c r="B409" s="237">
        <v>3095</v>
      </c>
      <c r="C409" s="237" t="s">
        <v>1080</v>
      </c>
      <c r="D409" s="237" t="s">
        <v>1292</v>
      </c>
      <c r="E409" s="237" t="s">
        <v>1293</v>
      </c>
      <c r="F409" s="237">
        <v>1108</v>
      </c>
      <c r="G409" s="293">
        <v>0.3</v>
      </c>
    </row>
    <row r="410" spans="1:7" ht="31" x14ac:dyDescent="0.25">
      <c r="A410" s="48">
        <v>351</v>
      </c>
      <c r="B410" s="237">
        <v>3074</v>
      </c>
      <c r="C410" s="237" t="s">
        <v>1081</v>
      </c>
      <c r="D410" s="237" t="s">
        <v>243</v>
      </c>
      <c r="E410" s="237" t="s">
        <v>460</v>
      </c>
      <c r="F410" s="237">
        <v>6954</v>
      </c>
      <c r="G410" s="293">
        <v>0.77700000000000002</v>
      </c>
    </row>
    <row r="411" spans="1:7" ht="31" x14ac:dyDescent="0.25">
      <c r="A411" s="48">
        <v>352</v>
      </c>
      <c r="B411" s="237">
        <v>3085</v>
      </c>
      <c r="C411" s="237" t="s">
        <v>1082</v>
      </c>
      <c r="D411" s="237" t="s">
        <v>243</v>
      </c>
      <c r="E411" s="237" t="s">
        <v>461</v>
      </c>
      <c r="F411" s="237">
        <v>660</v>
      </c>
      <c r="G411" s="293">
        <v>0.16400000000000001</v>
      </c>
    </row>
    <row r="412" spans="1:7" ht="31" x14ac:dyDescent="0.25">
      <c r="A412" s="48">
        <v>353</v>
      </c>
      <c r="B412" s="237">
        <v>3072</v>
      </c>
      <c r="C412" s="237" t="s">
        <v>1083</v>
      </c>
      <c r="D412" s="237" t="s">
        <v>243</v>
      </c>
      <c r="E412" s="237" t="s">
        <v>463</v>
      </c>
      <c r="F412" s="237">
        <v>550</v>
      </c>
      <c r="G412" s="293">
        <v>0.125</v>
      </c>
    </row>
    <row r="413" spans="1:7" ht="31" x14ac:dyDescent="0.25">
      <c r="A413" s="48">
        <v>354</v>
      </c>
      <c r="B413" s="237">
        <v>3091</v>
      </c>
      <c r="C413" s="237" t="s">
        <v>1084</v>
      </c>
      <c r="D413" s="237" t="s">
        <v>243</v>
      </c>
      <c r="E413" s="237" t="s">
        <v>464</v>
      </c>
      <c r="F413" s="237">
        <v>1600</v>
      </c>
      <c r="G413" s="293">
        <v>0.37</v>
      </c>
    </row>
    <row r="414" spans="1:7" ht="46.5" x14ac:dyDescent="0.25">
      <c r="A414" s="48">
        <v>355</v>
      </c>
      <c r="B414" s="237">
        <v>3065</v>
      </c>
      <c r="C414" s="237" t="s">
        <v>1085</v>
      </c>
      <c r="D414" s="237" t="s">
        <v>243</v>
      </c>
      <c r="E414" s="237" t="s">
        <v>465</v>
      </c>
      <c r="F414" s="237">
        <v>3600</v>
      </c>
      <c r="G414" s="293">
        <v>0.6</v>
      </c>
    </row>
    <row r="415" spans="1:7" ht="31" x14ac:dyDescent="0.25">
      <c r="A415" s="48">
        <v>356</v>
      </c>
      <c r="B415" s="237">
        <v>3110</v>
      </c>
      <c r="C415" s="237" t="s">
        <v>1086</v>
      </c>
      <c r="D415" s="237" t="s">
        <v>1197</v>
      </c>
      <c r="E415" s="237" t="s">
        <v>1192</v>
      </c>
      <c r="F415" s="237">
        <v>960</v>
      </c>
      <c r="G415" s="293">
        <v>0.24</v>
      </c>
    </row>
    <row r="416" spans="1:7" ht="31" x14ac:dyDescent="0.25">
      <c r="A416" s="48">
        <v>357</v>
      </c>
      <c r="B416" s="237">
        <v>3084</v>
      </c>
      <c r="C416" s="237" t="s">
        <v>1087</v>
      </c>
      <c r="D416" s="237" t="s">
        <v>243</v>
      </c>
      <c r="E416" s="237" t="s">
        <v>467</v>
      </c>
      <c r="F416" s="237">
        <v>1320</v>
      </c>
      <c r="G416" s="293">
        <v>0.28299999999999997</v>
      </c>
    </row>
    <row r="417" spans="1:7" ht="31" x14ac:dyDescent="0.25">
      <c r="A417" s="48">
        <v>358</v>
      </c>
      <c r="B417" s="237">
        <v>3134</v>
      </c>
      <c r="C417" s="237" t="s">
        <v>1088</v>
      </c>
      <c r="D417" s="237" t="s">
        <v>1193</v>
      </c>
      <c r="E417" s="237" t="s">
        <v>1192</v>
      </c>
      <c r="F417" s="237">
        <v>6034.6</v>
      </c>
      <c r="G417" s="293">
        <v>1.494</v>
      </c>
    </row>
    <row r="418" spans="1:7" ht="15.5" x14ac:dyDescent="0.25">
      <c r="A418" s="48">
        <v>359</v>
      </c>
      <c r="B418" s="237">
        <v>3122</v>
      </c>
      <c r="C418" s="237" t="s">
        <v>1089</v>
      </c>
      <c r="D418" s="237" t="s">
        <v>243</v>
      </c>
      <c r="E418" s="237" t="s">
        <v>469</v>
      </c>
      <c r="F418" s="237">
        <v>1750</v>
      </c>
      <c r="G418" s="293">
        <v>0.34399999999999997</v>
      </c>
    </row>
    <row r="419" spans="1:7" ht="31" x14ac:dyDescent="0.25">
      <c r="A419" s="48">
        <v>360</v>
      </c>
      <c r="B419" s="237">
        <v>3120</v>
      </c>
      <c r="C419" s="237" t="s">
        <v>1090</v>
      </c>
      <c r="D419" s="237" t="s">
        <v>243</v>
      </c>
      <c r="E419" s="237" t="s">
        <v>175</v>
      </c>
      <c r="F419" s="237">
        <v>1630</v>
      </c>
      <c r="G419" s="293">
        <v>0.34499999999999997</v>
      </c>
    </row>
    <row r="420" spans="1:7" ht="15.5" x14ac:dyDescent="0.25">
      <c r="A420" s="48">
        <v>361</v>
      </c>
      <c r="B420" s="237">
        <v>3092</v>
      </c>
      <c r="C420" s="237" t="s">
        <v>1091</v>
      </c>
      <c r="D420" s="237" t="s">
        <v>243</v>
      </c>
      <c r="E420" s="237" t="s">
        <v>470</v>
      </c>
      <c r="F420" s="237">
        <v>2050</v>
      </c>
      <c r="G420" s="293">
        <v>0.35099999999999998</v>
      </c>
    </row>
    <row r="421" spans="1:7" ht="15.5" x14ac:dyDescent="0.25">
      <c r="A421" s="48">
        <v>362</v>
      </c>
      <c r="B421" s="237">
        <v>3082</v>
      </c>
      <c r="C421" s="237" t="s">
        <v>1092</v>
      </c>
      <c r="D421" s="237" t="s">
        <v>243</v>
      </c>
      <c r="E421" s="237" t="s">
        <v>471</v>
      </c>
      <c r="F421" s="237">
        <v>1360</v>
      </c>
      <c r="G421" s="293">
        <v>0.316</v>
      </c>
    </row>
    <row r="422" spans="1:7" ht="15.5" x14ac:dyDescent="0.25">
      <c r="A422" s="48">
        <v>363</v>
      </c>
      <c r="B422" s="237">
        <v>3103</v>
      </c>
      <c r="C422" s="237" t="s">
        <v>1093</v>
      </c>
      <c r="D422" s="237" t="s">
        <v>243</v>
      </c>
      <c r="E422" s="237" t="s">
        <v>472</v>
      </c>
      <c r="F422" s="237">
        <v>1190</v>
      </c>
      <c r="G422" s="293">
        <v>0.35399999999999998</v>
      </c>
    </row>
    <row r="423" spans="1:7" ht="15.5" x14ac:dyDescent="0.25">
      <c r="A423" s="48">
        <v>364</v>
      </c>
      <c r="B423" s="237">
        <v>3077</v>
      </c>
      <c r="C423" s="237" t="s">
        <v>1094</v>
      </c>
      <c r="D423" s="237" t="s">
        <v>243</v>
      </c>
      <c r="E423" s="237" t="s">
        <v>473</v>
      </c>
      <c r="F423" s="237">
        <v>2790</v>
      </c>
      <c r="G423" s="293">
        <v>0.58199999999999996</v>
      </c>
    </row>
    <row r="424" spans="1:7" ht="46.5" x14ac:dyDescent="0.25">
      <c r="A424" s="48">
        <v>365</v>
      </c>
      <c r="B424" s="237">
        <v>3081</v>
      </c>
      <c r="C424" s="237" t="s">
        <v>1095</v>
      </c>
      <c r="D424" s="299" t="s">
        <v>1335</v>
      </c>
      <c r="E424" s="300" t="s">
        <v>1336</v>
      </c>
      <c r="F424" s="237">
        <v>1624</v>
      </c>
      <c r="G424" s="293">
        <v>0.27200000000000002</v>
      </c>
    </row>
    <row r="425" spans="1:7" ht="31" x14ac:dyDescent="0.25">
      <c r="A425" s="48">
        <v>366</v>
      </c>
      <c r="B425" s="237">
        <v>3136</v>
      </c>
      <c r="C425" s="237" t="s">
        <v>1096</v>
      </c>
      <c r="D425" s="237" t="s">
        <v>243</v>
      </c>
      <c r="E425" s="237" t="s">
        <v>475</v>
      </c>
      <c r="F425" s="237">
        <v>3800</v>
      </c>
      <c r="G425" s="293">
        <v>0.75</v>
      </c>
    </row>
    <row r="426" spans="1:7" ht="15.5" x14ac:dyDescent="0.25">
      <c r="A426" s="48">
        <v>367</v>
      </c>
      <c r="B426" s="237">
        <v>3088</v>
      </c>
      <c r="C426" s="237" t="s">
        <v>1097</v>
      </c>
      <c r="D426" s="237" t="s">
        <v>243</v>
      </c>
      <c r="E426" s="237" t="s">
        <v>476</v>
      </c>
      <c r="F426" s="237">
        <v>3800</v>
      </c>
      <c r="G426" s="293">
        <v>0.95</v>
      </c>
    </row>
    <row r="427" spans="1:7" ht="15.5" x14ac:dyDescent="0.25">
      <c r="A427" s="48">
        <v>368</v>
      </c>
      <c r="B427" s="237">
        <v>3135</v>
      </c>
      <c r="C427" s="237" t="s">
        <v>1098</v>
      </c>
      <c r="D427" s="237" t="s">
        <v>243</v>
      </c>
      <c r="E427" s="237" t="s">
        <v>477</v>
      </c>
      <c r="F427" s="237">
        <v>3393</v>
      </c>
      <c r="G427" s="293">
        <v>0.51400000000000001</v>
      </c>
    </row>
    <row r="428" spans="1:7" ht="31" x14ac:dyDescent="0.35">
      <c r="A428" s="48">
        <v>369</v>
      </c>
      <c r="B428" s="237">
        <v>3116</v>
      </c>
      <c r="C428" s="237" t="s">
        <v>1099</v>
      </c>
      <c r="D428" s="237" t="s">
        <v>243</v>
      </c>
      <c r="E428" s="237" t="s">
        <v>478</v>
      </c>
      <c r="F428" s="231">
        <v>3588</v>
      </c>
      <c r="G428" s="281">
        <v>0.57699999999999996</v>
      </c>
    </row>
    <row r="429" spans="1:7" ht="31" x14ac:dyDescent="0.25">
      <c r="A429" s="48">
        <v>370</v>
      </c>
      <c r="B429" s="237">
        <v>3106</v>
      </c>
      <c r="C429" s="237" t="s">
        <v>1100</v>
      </c>
      <c r="D429" s="237" t="s">
        <v>243</v>
      </c>
      <c r="E429" s="237" t="s">
        <v>479</v>
      </c>
      <c r="F429" s="237">
        <v>3280</v>
      </c>
      <c r="G429" s="293">
        <v>0.70399999999999996</v>
      </c>
    </row>
    <row r="430" spans="1:7" ht="31" x14ac:dyDescent="0.25">
      <c r="A430" s="48">
        <v>371</v>
      </c>
      <c r="B430" s="237">
        <v>3104</v>
      </c>
      <c r="C430" s="237" t="s">
        <v>1101</v>
      </c>
      <c r="D430" s="237" t="s">
        <v>243</v>
      </c>
      <c r="E430" s="237" t="s">
        <v>480</v>
      </c>
      <c r="F430" s="237">
        <v>12390</v>
      </c>
      <c r="G430" s="293">
        <v>1.2529999999999999</v>
      </c>
    </row>
    <row r="431" spans="1:7" ht="31" x14ac:dyDescent="0.25">
      <c r="A431" s="48">
        <v>372</v>
      </c>
      <c r="B431" s="237">
        <v>3137</v>
      </c>
      <c r="C431" s="237" t="s">
        <v>1102</v>
      </c>
      <c r="D431" s="237" t="s">
        <v>243</v>
      </c>
      <c r="E431" s="237" t="s">
        <v>481</v>
      </c>
      <c r="F431" s="237">
        <v>2810</v>
      </c>
      <c r="G431" s="293">
        <v>0.56100000000000005</v>
      </c>
    </row>
    <row r="432" spans="1:7" ht="31" x14ac:dyDescent="0.25">
      <c r="A432" s="48">
        <v>373</v>
      </c>
      <c r="B432" s="237">
        <v>3069</v>
      </c>
      <c r="C432" s="237" t="s">
        <v>1103</v>
      </c>
      <c r="D432" s="237" t="s">
        <v>243</v>
      </c>
      <c r="E432" s="237" t="s">
        <v>482</v>
      </c>
      <c r="F432" s="237">
        <v>6526</v>
      </c>
      <c r="G432" s="293">
        <v>0.88</v>
      </c>
    </row>
    <row r="433" spans="1:7" ht="31" x14ac:dyDescent="0.35">
      <c r="A433" s="48">
        <v>374</v>
      </c>
      <c r="B433" s="237">
        <v>3119</v>
      </c>
      <c r="C433" s="237" t="s">
        <v>1104</v>
      </c>
      <c r="D433" s="237" t="s">
        <v>243</v>
      </c>
      <c r="E433" s="237" t="s">
        <v>483</v>
      </c>
      <c r="F433" s="231">
        <v>2436</v>
      </c>
      <c r="G433" s="281">
        <v>0.45100000000000001</v>
      </c>
    </row>
    <row r="434" spans="1:7" ht="31" x14ac:dyDescent="0.25">
      <c r="A434" s="48">
        <v>375</v>
      </c>
      <c r="B434" s="237">
        <v>3080</v>
      </c>
      <c r="C434" s="237" t="s">
        <v>1105</v>
      </c>
      <c r="D434" s="237" t="s">
        <v>243</v>
      </c>
      <c r="E434" s="237" t="s">
        <v>484</v>
      </c>
      <c r="F434" s="237">
        <v>3708</v>
      </c>
      <c r="G434" s="293">
        <v>0.56999999999999995</v>
      </c>
    </row>
    <row r="435" spans="1:7" ht="31" x14ac:dyDescent="0.25">
      <c r="A435" s="48">
        <v>376</v>
      </c>
      <c r="B435" s="237">
        <v>3144</v>
      </c>
      <c r="C435" s="237" t="s">
        <v>1106</v>
      </c>
      <c r="D435" s="237" t="s">
        <v>243</v>
      </c>
      <c r="E435" s="237" t="s">
        <v>485</v>
      </c>
      <c r="F435" s="237">
        <v>5940</v>
      </c>
      <c r="G435" s="293">
        <v>0.876</v>
      </c>
    </row>
    <row r="436" spans="1:7" ht="31" x14ac:dyDescent="0.25">
      <c r="A436" s="48">
        <v>377</v>
      </c>
      <c r="B436" s="237">
        <v>3112</v>
      </c>
      <c r="C436" s="237" t="s">
        <v>1107</v>
      </c>
      <c r="D436" s="237" t="s">
        <v>1284</v>
      </c>
      <c r="E436" s="237" t="s">
        <v>1285</v>
      </c>
      <c r="F436" s="237">
        <v>4012</v>
      </c>
      <c r="G436" s="293">
        <v>0.66</v>
      </c>
    </row>
    <row r="437" spans="1:7" ht="31" x14ac:dyDescent="0.25">
      <c r="A437" s="48">
        <v>378</v>
      </c>
      <c r="B437" s="237">
        <v>3097</v>
      </c>
      <c r="C437" s="237" t="s">
        <v>1108</v>
      </c>
      <c r="D437" s="237" t="s">
        <v>243</v>
      </c>
      <c r="E437" s="237" t="s">
        <v>487</v>
      </c>
      <c r="F437" s="237">
        <v>5152</v>
      </c>
      <c r="G437" s="293">
        <v>0.59199999999999997</v>
      </c>
    </row>
    <row r="438" spans="1:7" ht="31" x14ac:dyDescent="0.25">
      <c r="A438" s="48">
        <v>379</v>
      </c>
      <c r="B438" s="237">
        <v>3143</v>
      </c>
      <c r="C438" s="237" t="s">
        <v>1109</v>
      </c>
      <c r="D438" s="237" t="s">
        <v>243</v>
      </c>
      <c r="E438" s="237" t="s">
        <v>488</v>
      </c>
      <c r="F438" s="237">
        <v>3453</v>
      </c>
      <c r="G438" s="293">
        <v>0.71799999999999997</v>
      </c>
    </row>
    <row r="439" spans="1:7" ht="62" x14ac:dyDescent="0.25">
      <c r="A439" s="48"/>
      <c r="B439" s="237">
        <v>3055</v>
      </c>
      <c r="C439" s="237" t="s">
        <v>1329</v>
      </c>
      <c r="D439" s="237" t="s">
        <v>243</v>
      </c>
      <c r="E439" s="237" t="s">
        <v>489</v>
      </c>
      <c r="F439" s="237">
        <v>0</v>
      </c>
      <c r="G439" s="293">
        <v>0</v>
      </c>
    </row>
    <row r="440" spans="1:7" ht="31" x14ac:dyDescent="0.25">
      <c r="A440" s="48">
        <v>380</v>
      </c>
      <c r="B440" s="237">
        <v>3089</v>
      </c>
      <c r="C440" s="237" t="s">
        <v>1110</v>
      </c>
      <c r="D440" s="237" t="s">
        <v>243</v>
      </c>
      <c r="E440" s="237" t="s">
        <v>490</v>
      </c>
      <c r="F440" s="237">
        <v>1144</v>
      </c>
      <c r="G440" s="293">
        <v>0.28599999999999998</v>
      </c>
    </row>
    <row r="441" spans="1:7" ht="15.5" x14ac:dyDescent="0.25">
      <c r="A441" s="48">
        <v>381</v>
      </c>
      <c r="B441" s="237">
        <v>3071</v>
      </c>
      <c r="C441" s="237" t="s">
        <v>1111</v>
      </c>
      <c r="D441" s="237" t="s">
        <v>243</v>
      </c>
      <c r="E441" s="237" t="s">
        <v>491</v>
      </c>
      <c r="F441" s="237">
        <v>2320</v>
      </c>
      <c r="G441" s="293">
        <v>0.501</v>
      </c>
    </row>
    <row r="442" spans="1:7" ht="15.5" x14ac:dyDescent="0.25">
      <c r="A442" s="48">
        <v>382</v>
      </c>
      <c r="B442" s="237">
        <v>3101</v>
      </c>
      <c r="C442" s="237" t="s">
        <v>1112</v>
      </c>
      <c r="D442" s="237" t="s">
        <v>243</v>
      </c>
      <c r="E442" s="237" t="s">
        <v>492</v>
      </c>
      <c r="F442" s="237">
        <v>13450</v>
      </c>
      <c r="G442" s="293">
        <v>1.397</v>
      </c>
    </row>
    <row r="443" spans="1:7" ht="31" x14ac:dyDescent="0.25">
      <c r="A443" s="48">
        <v>383</v>
      </c>
      <c r="B443" s="237">
        <v>3100</v>
      </c>
      <c r="C443" s="237" t="s">
        <v>1113</v>
      </c>
      <c r="D443" s="237" t="s">
        <v>243</v>
      </c>
      <c r="E443" s="237" t="s">
        <v>493</v>
      </c>
      <c r="F443" s="237">
        <v>1920</v>
      </c>
      <c r="G443" s="293">
        <v>0.38900000000000001</v>
      </c>
    </row>
    <row r="444" spans="1:7" ht="31" x14ac:dyDescent="0.25">
      <c r="A444" s="48">
        <v>384</v>
      </c>
      <c r="B444" s="237">
        <v>3073</v>
      </c>
      <c r="C444" s="237" t="s">
        <v>1114</v>
      </c>
      <c r="D444" s="237" t="s">
        <v>243</v>
      </c>
      <c r="E444" s="237" t="s">
        <v>494</v>
      </c>
      <c r="F444" s="237">
        <v>1918</v>
      </c>
      <c r="G444" s="293">
        <v>0.45200000000000001</v>
      </c>
    </row>
    <row r="445" spans="1:7" ht="15.5" x14ac:dyDescent="0.25">
      <c r="A445" s="48">
        <v>385</v>
      </c>
      <c r="B445" s="237">
        <v>3070</v>
      </c>
      <c r="C445" s="237" t="s">
        <v>1115</v>
      </c>
      <c r="D445" s="237" t="s">
        <v>243</v>
      </c>
      <c r="E445" s="237" t="s">
        <v>495</v>
      </c>
      <c r="F445" s="237">
        <v>11471</v>
      </c>
      <c r="G445" s="293">
        <v>1.224</v>
      </c>
    </row>
    <row r="446" spans="1:7" ht="31" x14ac:dyDescent="0.25">
      <c r="A446" s="48">
        <v>386</v>
      </c>
      <c r="B446" s="237">
        <v>3090</v>
      </c>
      <c r="C446" s="237" t="s">
        <v>1116</v>
      </c>
      <c r="D446" s="237" t="s">
        <v>243</v>
      </c>
      <c r="E446" s="237" t="s">
        <v>496</v>
      </c>
      <c r="F446" s="237">
        <v>2630</v>
      </c>
      <c r="G446" s="293">
        <v>0.378</v>
      </c>
    </row>
    <row r="447" spans="1:7" ht="31" x14ac:dyDescent="0.25">
      <c r="A447" s="48">
        <v>387</v>
      </c>
      <c r="B447" s="237">
        <v>3109</v>
      </c>
      <c r="C447" s="237" t="s">
        <v>1117</v>
      </c>
      <c r="D447" s="237" t="s">
        <v>243</v>
      </c>
      <c r="E447" s="237" t="s">
        <v>497</v>
      </c>
      <c r="F447" s="237">
        <v>1760</v>
      </c>
      <c r="G447" s="293">
        <v>0.16</v>
      </c>
    </row>
    <row r="448" spans="1:7" ht="15.5" x14ac:dyDescent="0.25">
      <c r="A448" s="48">
        <v>388</v>
      </c>
      <c r="B448" s="237">
        <v>3086</v>
      </c>
      <c r="C448" s="237" t="s">
        <v>1118</v>
      </c>
      <c r="D448" s="237" t="s">
        <v>243</v>
      </c>
      <c r="E448" s="237" t="s">
        <v>498</v>
      </c>
      <c r="F448" s="237">
        <v>3127</v>
      </c>
      <c r="G448" s="293">
        <v>0.64300000000000002</v>
      </c>
    </row>
    <row r="449" spans="1:7" ht="15.5" x14ac:dyDescent="0.25">
      <c r="A449" s="48">
        <v>389</v>
      </c>
      <c r="B449" s="237">
        <v>3126</v>
      </c>
      <c r="C449" s="237" t="s">
        <v>1119</v>
      </c>
      <c r="D449" s="237" t="s">
        <v>243</v>
      </c>
      <c r="E449" s="237" t="s">
        <v>499</v>
      </c>
      <c r="F449" s="237">
        <v>1190</v>
      </c>
      <c r="G449" s="293">
        <v>0.29699999999999999</v>
      </c>
    </row>
    <row r="450" spans="1:7" ht="15.5" x14ac:dyDescent="0.25">
      <c r="A450" s="48">
        <v>390</v>
      </c>
      <c r="B450" s="237">
        <v>3075</v>
      </c>
      <c r="C450" s="237" t="s">
        <v>1120</v>
      </c>
      <c r="D450" s="237" t="s">
        <v>243</v>
      </c>
      <c r="E450" s="237" t="s">
        <v>500</v>
      </c>
      <c r="F450" s="237">
        <v>3400</v>
      </c>
      <c r="G450" s="293">
        <v>0.56999999999999995</v>
      </c>
    </row>
    <row r="451" spans="1:7" ht="31" x14ac:dyDescent="0.25">
      <c r="A451" s="48">
        <v>391</v>
      </c>
      <c r="B451" s="237">
        <v>3128</v>
      </c>
      <c r="C451" s="237" t="s">
        <v>1121</v>
      </c>
      <c r="D451" s="237" t="s">
        <v>243</v>
      </c>
      <c r="E451" s="237" t="s">
        <v>501</v>
      </c>
      <c r="F451" s="237">
        <v>4957</v>
      </c>
      <c r="G451" s="293">
        <v>0.90500000000000003</v>
      </c>
    </row>
    <row r="452" spans="1:7" ht="31" x14ac:dyDescent="0.25">
      <c r="A452" s="48">
        <v>392</v>
      </c>
      <c r="B452" s="237">
        <v>3087</v>
      </c>
      <c r="C452" s="237" t="s">
        <v>1122</v>
      </c>
      <c r="D452" s="237" t="s">
        <v>243</v>
      </c>
      <c r="E452" s="237" t="s">
        <v>502</v>
      </c>
      <c r="F452" s="237">
        <v>5098</v>
      </c>
      <c r="G452" s="293">
        <v>1.0589999999999999</v>
      </c>
    </row>
    <row r="453" spans="1:7" ht="15.5" x14ac:dyDescent="0.25">
      <c r="A453" s="48">
        <v>393</v>
      </c>
      <c r="B453" s="237">
        <v>3142</v>
      </c>
      <c r="C453" s="237" t="s">
        <v>1123</v>
      </c>
      <c r="D453" s="237" t="s">
        <v>243</v>
      </c>
      <c r="E453" s="237" t="s">
        <v>503</v>
      </c>
      <c r="F453" s="237">
        <v>1541</v>
      </c>
      <c r="G453" s="293">
        <v>0.34599999999999997</v>
      </c>
    </row>
    <row r="454" spans="1:7" ht="31" x14ac:dyDescent="0.25">
      <c r="A454" s="48">
        <v>394</v>
      </c>
      <c r="B454" s="237">
        <v>3062</v>
      </c>
      <c r="C454" s="237" t="s">
        <v>1124</v>
      </c>
      <c r="D454" s="237" t="s">
        <v>243</v>
      </c>
      <c r="E454" s="237" t="s">
        <v>504</v>
      </c>
      <c r="F454" s="237">
        <v>3830</v>
      </c>
      <c r="G454" s="293">
        <v>0.499</v>
      </c>
    </row>
    <row r="455" spans="1:7" ht="15.5" x14ac:dyDescent="0.25">
      <c r="A455" s="48">
        <v>395</v>
      </c>
      <c r="B455" s="237">
        <v>3138</v>
      </c>
      <c r="C455" s="237" t="s">
        <v>1125</v>
      </c>
      <c r="D455" s="237" t="s">
        <v>243</v>
      </c>
      <c r="E455" s="237" t="s">
        <v>505</v>
      </c>
      <c r="F455" s="237">
        <v>3185</v>
      </c>
      <c r="G455" s="293">
        <v>0.497</v>
      </c>
    </row>
    <row r="456" spans="1:7" ht="31" x14ac:dyDescent="0.25">
      <c r="A456" s="48">
        <v>396</v>
      </c>
      <c r="B456" s="237">
        <v>3053</v>
      </c>
      <c r="C456" s="237" t="s">
        <v>1126</v>
      </c>
      <c r="D456" s="237" t="s">
        <v>243</v>
      </c>
      <c r="E456" s="237" t="s">
        <v>506</v>
      </c>
      <c r="F456" s="237">
        <v>3272</v>
      </c>
      <c r="G456" s="293">
        <v>0.73299999999999998</v>
      </c>
    </row>
    <row r="457" spans="1:7" ht="31" x14ac:dyDescent="0.25">
      <c r="A457" s="48">
        <v>397</v>
      </c>
      <c r="B457" s="237">
        <v>3117</v>
      </c>
      <c r="C457" s="237" t="s">
        <v>1127</v>
      </c>
      <c r="D457" s="237" t="s">
        <v>243</v>
      </c>
      <c r="E457" s="237" t="s">
        <v>507</v>
      </c>
      <c r="F457" s="237">
        <v>12956</v>
      </c>
      <c r="G457" s="293">
        <v>1.536</v>
      </c>
    </row>
    <row r="458" spans="1:7" ht="31" x14ac:dyDescent="0.25">
      <c r="A458" s="48">
        <v>398</v>
      </c>
      <c r="B458" s="237">
        <v>3133</v>
      </c>
      <c r="C458" s="237" t="s">
        <v>1128</v>
      </c>
      <c r="D458" s="237" t="s">
        <v>1282</v>
      </c>
      <c r="E458" s="237" t="s">
        <v>1283</v>
      </c>
      <c r="F458" s="237">
        <v>995</v>
      </c>
      <c r="G458" s="293">
        <v>0.33</v>
      </c>
    </row>
    <row r="459" spans="1:7" ht="31" x14ac:dyDescent="0.25">
      <c r="A459" s="48">
        <v>399</v>
      </c>
      <c r="B459" s="237">
        <v>3093</v>
      </c>
      <c r="C459" s="237" t="s">
        <v>1129</v>
      </c>
      <c r="D459" s="237" t="s">
        <v>1279</v>
      </c>
      <c r="E459" s="237" t="s">
        <v>1280</v>
      </c>
      <c r="F459" s="237">
        <v>1755</v>
      </c>
      <c r="G459" s="293">
        <v>0.35499999999999998</v>
      </c>
    </row>
    <row r="460" spans="1:7" ht="31" x14ac:dyDescent="0.25">
      <c r="A460" s="48">
        <v>400</v>
      </c>
      <c r="B460" s="237">
        <v>3076</v>
      </c>
      <c r="C460" s="237" t="s">
        <v>1130</v>
      </c>
      <c r="D460" s="237" t="s">
        <v>243</v>
      </c>
      <c r="E460" s="237" t="s">
        <v>510</v>
      </c>
      <c r="F460" s="237">
        <v>810</v>
      </c>
      <c r="G460" s="293">
        <v>0.20200000000000001</v>
      </c>
    </row>
    <row r="461" spans="1:7" ht="15.5" x14ac:dyDescent="0.25">
      <c r="A461" s="48">
        <v>401</v>
      </c>
      <c r="B461" s="237">
        <v>3118</v>
      </c>
      <c r="C461" s="237" t="s">
        <v>1131</v>
      </c>
      <c r="D461" s="237" t="s">
        <v>243</v>
      </c>
      <c r="E461" s="237" t="s">
        <v>511</v>
      </c>
      <c r="F461" s="237">
        <v>1171</v>
      </c>
      <c r="G461" s="293">
        <v>0.38900000000000001</v>
      </c>
    </row>
    <row r="462" spans="1:7" ht="15.5" x14ac:dyDescent="0.25">
      <c r="A462" s="48">
        <v>402</v>
      </c>
      <c r="B462" s="237">
        <v>3108</v>
      </c>
      <c r="C462" s="237" t="s">
        <v>1132</v>
      </c>
      <c r="D462" s="237" t="s">
        <v>243</v>
      </c>
      <c r="E462" s="237" t="s">
        <v>512</v>
      </c>
      <c r="F462" s="237">
        <v>2930</v>
      </c>
      <c r="G462" s="293">
        <v>0.47699999999999998</v>
      </c>
    </row>
    <row r="463" spans="1:7" ht="15.5" x14ac:dyDescent="0.25">
      <c r="A463" s="48">
        <v>403</v>
      </c>
      <c r="B463" s="237">
        <v>3123</v>
      </c>
      <c r="C463" s="237" t="s">
        <v>1133</v>
      </c>
      <c r="D463" s="237" t="s">
        <v>243</v>
      </c>
      <c r="E463" s="237" t="s">
        <v>513</v>
      </c>
      <c r="F463" s="237">
        <v>5632</v>
      </c>
      <c r="G463" s="293">
        <v>1.173</v>
      </c>
    </row>
    <row r="464" spans="1:7" ht="15.5" x14ac:dyDescent="0.25">
      <c r="A464" s="48">
        <v>404</v>
      </c>
      <c r="B464" s="237">
        <v>3067</v>
      </c>
      <c r="C464" s="237" t="s">
        <v>1134</v>
      </c>
      <c r="D464" s="237" t="s">
        <v>243</v>
      </c>
      <c r="E464" s="237" t="s">
        <v>514</v>
      </c>
      <c r="F464" s="237">
        <v>3380</v>
      </c>
      <c r="G464" s="293">
        <v>0.56299999999999994</v>
      </c>
    </row>
    <row r="465" spans="1:7" ht="31" x14ac:dyDescent="0.25">
      <c r="A465" s="48">
        <v>405</v>
      </c>
      <c r="B465" s="237">
        <v>3105</v>
      </c>
      <c r="C465" s="237" t="s">
        <v>1135</v>
      </c>
      <c r="D465" s="237" t="s">
        <v>1319</v>
      </c>
      <c r="E465" s="237" t="s">
        <v>1281</v>
      </c>
      <c r="F465" s="237">
        <v>2925</v>
      </c>
      <c r="G465" s="293">
        <v>0.65</v>
      </c>
    </row>
    <row r="466" spans="1:7" ht="15.5" x14ac:dyDescent="0.25">
      <c r="A466" s="48">
        <v>406</v>
      </c>
      <c r="B466" s="237">
        <v>3099</v>
      </c>
      <c r="C466" s="237" t="s">
        <v>1136</v>
      </c>
      <c r="D466" s="237" t="s">
        <v>243</v>
      </c>
      <c r="E466" s="237" t="s">
        <v>516</v>
      </c>
      <c r="F466" s="237">
        <v>1571</v>
      </c>
      <c r="G466" s="293">
        <v>0.245</v>
      </c>
    </row>
    <row r="467" spans="1:7" ht="31" x14ac:dyDescent="0.25">
      <c r="A467" s="48">
        <v>407</v>
      </c>
      <c r="B467" s="237">
        <v>3068</v>
      </c>
      <c r="C467" s="237" t="s">
        <v>1137</v>
      </c>
      <c r="D467" s="237" t="s">
        <v>243</v>
      </c>
      <c r="E467" s="237" t="s">
        <v>517</v>
      </c>
      <c r="F467" s="237">
        <v>3100</v>
      </c>
      <c r="G467" s="293">
        <v>0.6</v>
      </c>
    </row>
    <row r="468" spans="1:7" ht="15.5" x14ac:dyDescent="0.25">
      <c r="A468" s="48">
        <v>408</v>
      </c>
      <c r="B468" s="237">
        <v>3111</v>
      </c>
      <c r="C468" s="237" t="s">
        <v>1138</v>
      </c>
      <c r="D468" s="237" t="s">
        <v>243</v>
      </c>
      <c r="E468" s="237" t="s">
        <v>518</v>
      </c>
      <c r="F468" s="237">
        <v>1740</v>
      </c>
      <c r="G468" s="293">
        <v>0.28000000000000003</v>
      </c>
    </row>
    <row r="469" spans="1:7" ht="31" x14ac:dyDescent="0.25">
      <c r="A469" s="48">
        <v>409</v>
      </c>
      <c r="B469" s="237">
        <v>3096</v>
      </c>
      <c r="C469" s="237" t="s">
        <v>1139</v>
      </c>
      <c r="D469" s="237" t="s">
        <v>1194</v>
      </c>
      <c r="E469" s="237" t="s">
        <v>1195</v>
      </c>
      <c r="F469" s="237">
        <v>840</v>
      </c>
      <c r="G469" s="293">
        <v>0.24</v>
      </c>
    </row>
    <row r="470" spans="1:7" ht="15.5" x14ac:dyDescent="0.25">
      <c r="A470" s="48">
        <v>410</v>
      </c>
      <c r="B470" s="237">
        <v>3060</v>
      </c>
      <c r="C470" s="237" t="s">
        <v>1140</v>
      </c>
      <c r="D470" s="237" t="s">
        <v>243</v>
      </c>
      <c r="E470" s="237" t="s">
        <v>520</v>
      </c>
      <c r="F470" s="237">
        <v>5426</v>
      </c>
      <c r="G470" s="293">
        <v>0.71799999999999997</v>
      </c>
    </row>
    <row r="471" spans="1:7" ht="15.5" x14ac:dyDescent="0.25">
      <c r="A471" s="48">
        <v>411</v>
      </c>
      <c r="B471" s="237">
        <v>3057</v>
      </c>
      <c r="C471" s="237" t="s">
        <v>1141</v>
      </c>
      <c r="D471" s="237" t="s">
        <v>243</v>
      </c>
      <c r="E471" s="237" t="s">
        <v>521</v>
      </c>
      <c r="F471" s="237">
        <v>1505</v>
      </c>
      <c r="G471" s="293">
        <v>0.43</v>
      </c>
    </row>
    <row r="472" spans="1:7" ht="15.5" x14ac:dyDescent="0.25">
      <c r="A472" s="48">
        <v>412</v>
      </c>
      <c r="B472" s="237">
        <v>3056</v>
      </c>
      <c r="C472" s="237" t="s">
        <v>1142</v>
      </c>
      <c r="D472" s="237" t="s">
        <v>243</v>
      </c>
      <c r="E472" s="237" t="s">
        <v>522</v>
      </c>
      <c r="F472" s="237">
        <v>1150</v>
      </c>
      <c r="G472" s="293">
        <v>0.28699999999999998</v>
      </c>
    </row>
    <row r="473" spans="1:7" ht="31" x14ac:dyDescent="0.25">
      <c r="A473" s="48">
        <v>413</v>
      </c>
      <c r="B473" s="237">
        <v>3079</v>
      </c>
      <c r="C473" s="237" t="s">
        <v>1143</v>
      </c>
      <c r="D473" s="237" t="s">
        <v>243</v>
      </c>
      <c r="E473" s="237" t="s">
        <v>523</v>
      </c>
      <c r="F473" s="237">
        <v>4728</v>
      </c>
      <c r="G473" s="293">
        <v>1.0620000000000001</v>
      </c>
    </row>
    <row r="474" spans="1:7" ht="15.5" x14ac:dyDescent="0.25">
      <c r="A474" s="48">
        <v>414</v>
      </c>
      <c r="B474" s="237">
        <v>3054</v>
      </c>
      <c r="C474" s="237" t="s">
        <v>1144</v>
      </c>
      <c r="D474" s="237" t="s">
        <v>243</v>
      </c>
      <c r="E474" s="237" t="s">
        <v>524</v>
      </c>
      <c r="F474" s="237">
        <v>8733</v>
      </c>
      <c r="G474" s="293">
        <v>0.98</v>
      </c>
    </row>
    <row r="475" spans="1:7" ht="31" x14ac:dyDescent="0.25">
      <c r="A475" s="48">
        <v>415</v>
      </c>
      <c r="B475" s="237">
        <v>3127</v>
      </c>
      <c r="C475" s="237" t="s">
        <v>1145</v>
      </c>
      <c r="D475" s="237" t="s">
        <v>243</v>
      </c>
      <c r="E475" s="237" t="s">
        <v>533</v>
      </c>
      <c r="F475" s="237">
        <v>1066</v>
      </c>
      <c r="G475" s="293">
        <v>0.182</v>
      </c>
    </row>
    <row r="476" spans="1:7" ht="31" x14ac:dyDescent="0.25">
      <c r="A476" s="48">
        <v>416</v>
      </c>
      <c r="B476" s="237" t="s">
        <v>561</v>
      </c>
      <c r="C476" s="237" t="s">
        <v>1303</v>
      </c>
      <c r="D476" s="299" t="s">
        <v>1333</v>
      </c>
      <c r="E476" s="300" t="s">
        <v>1334</v>
      </c>
      <c r="F476" s="270">
        <v>22218</v>
      </c>
      <c r="G476" s="294">
        <v>1.9690000000000001</v>
      </c>
    </row>
    <row r="477" spans="1:7" ht="31" x14ac:dyDescent="0.35">
      <c r="A477" s="48">
        <v>417</v>
      </c>
      <c r="B477" s="237">
        <v>3132</v>
      </c>
      <c r="C477" s="237" t="s">
        <v>1146</v>
      </c>
      <c r="D477" s="237" t="s">
        <v>243</v>
      </c>
      <c r="E477" s="237" t="s">
        <v>534</v>
      </c>
      <c r="F477" s="231">
        <v>2097</v>
      </c>
      <c r="G477" s="281">
        <v>0.432</v>
      </c>
    </row>
    <row r="478" spans="1:7" ht="31" x14ac:dyDescent="0.25">
      <c r="A478" s="48">
        <v>418</v>
      </c>
      <c r="B478" s="237">
        <v>3170</v>
      </c>
      <c r="C478" s="237" t="s">
        <v>1304</v>
      </c>
      <c r="D478" s="237" t="s">
        <v>1294</v>
      </c>
      <c r="E478" s="237" t="s">
        <v>1295</v>
      </c>
      <c r="F478" s="237">
        <v>7001</v>
      </c>
      <c r="G478" s="293">
        <v>1.1200000000000001</v>
      </c>
    </row>
    <row r="479" spans="1:7" ht="30" x14ac:dyDescent="0.35">
      <c r="A479" s="48"/>
      <c r="B479" s="231"/>
      <c r="C479" s="231"/>
      <c r="D479" s="255" t="s">
        <v>152</v>
      </c>
      <c r="E479" s="255"/>
      <c r="F479" s="250">
        <f>SUM(F402:F478)</f>
        <v>280760.59999999998</v>
      </c>
      <c r="G479" s="250">
        <f>SUM(G402:G478)</f>
        <v>45.666000000000004</v>
      </c>
    </row>
    <row r="480" spans="1:7" ht="30" x14ac:dyDescent="0.35">
      <c r="A480" s="48"/>
      <c r="B480" s="231"/>
      <c r="C480" s="231"/>
      <c r="D480" s="255" t="s">
        <v>583</v>
      </c>
      <c r="E480" s="255"/>
      <c r="F480" s="250"/>
      <c r="G480" s="250"/>
    </row>
    <row r="481" spans="1:7" ht="31" x14ac:dyDescent="0.25">
      <c r="A481" s="48">
        <v>419</v>
      </c>
      <c r="B481" s="237">
        <v>3125</v>
      </c>
      <c r="C481" s="237" t="s">
        <v>1147</v>
      </c>
      <c r="D481" s="237" t="s">
        <v>243</v>
      </c>
      <c r="E481" s="237" t="s">
        <v>536</v>
      </c>
      <c r="F481" s="237">
        <v>2583</v>
      </c>
      <c r="G481" s="237">
        <v>0.73799999999999999</v>
      </c>
    </row>
    <row r="482" spans="1:7" ht="30" x14ac:dyDescent="0.35">
      <c r="A482" s="48"/>
      <c r="B482" s="231"/>
      <c r="C482" s="231"/>
      <c r="D482" s="255" t="s">
        <v>585</v>
      </c>
      <c r="E482" s="255"/>
      <c r="F482" s="250">
        <f>SUM(F481:F481)</f>
        <v>2583</v>
      </c>
      <c r="G482" s="250">
        <f>SUM(G481:G481)</f>
        <v>0.73799999999999999</v>
      </c>
    </row>
    <row r="483" spans="1:7" ht="15.5" x14ac:dyDescent="0.35">
      <c r="A483" s="48"/>
      <c r="B483" s="231"/>
      <c r="C483" s="231"/>
      <c r="D483" s="250" t="s">
        <v>176</v>
      </c>
      <c r="E483" s="250"/>
      <c r="F483" s="231"/>
      <c r="G483" s="231"/>
    </row>
    <row r="484" spans="1:7" ht="31" x14ac:dyDescent="0.25">
      <c r="A484" s="48">
        <v>420</v>
      </c>
      <c r="B484" s="237">
        <v>3059</v>
      </c>
      <c r="C484" s="237" t="s">
        <v>1148</v>
      </c>
      <c r="D484" s="237" t="s">
        <v>243</v>
      </c>
      <c r="E484" s="237" t="s">
        <v>458</v>
      </c>
      <c r="F484" s="237">
        <v>742</v>
      </c>
      <c r="G484" s="237">
        <v>0.16500000000000001</v>
      </c>
    </row>
    <row r="485" spans="1:7" ht="31" x14ac:dyDescent="0.25">
      <c r="A485" s="48">
        <v>421</v>
      </c>
      <c r="B485" s="237">
        <v>3121</v>
      </c>
      <c r="C485" s="237" t="s">
        <v>1149</v>
      </c>
      <c r="D485" s="237" t="s">
        <v>243</v>
      </c>
      <c r="E485" s="237" t="s">
        <v>528</v>
      </c>
      <c r="F485" s="237">
        <v>388</v>
      </c>
      <c r="G485" s="237">
        <v>9.7000000000000003E-2</v>
      </c>
    </row>
    <row r="486" spans="1:7" ht="46.5" x14ac:dyDescent="0.25">
      <c r="A486" s="48">
        <v>422</v>
      </c>
      <c r="B486" s="237">
        <v>3066</v>
      </c>
      <c r="C486" s="237" t="s">
        <v>1150</v>
      </c>
      <c r="D486" s="237" t="s">
        <v>243</v>
      </c>
      <c r="E486" s="237" t="s">
        <v>529</v>
      </c>
      <c r="F486" s="237">
        <v>2923</v>
      </c>
      <c r="G486" s="237">
        <v>0.83499999999999996</v>
      </c>
    </row>
    <row r="487" spans="1:7" ht="31" x14ac:dyDescent="0.25">
      <c r="A487" s="48">
        <v>423</v>
      </c>
      <c r="B487" s="237">
        <v>3107</v>
      </c>
      <c r="C487" s="237" t="s">
        <v>1151</v>
      </c>
      <c r="D487" s="237" t="s">
        <v>243</v>
      </c>
      <c r="E487" s="237" t="s">
        <v>530</v>
      </c>
      <c r="F487" s="237">
        <v>770</v>
      </c>
      <c r="G487" s="293">
        <v>0.22</v>
      </c>
    </row>
    <row r="488" spans="1:7" ht="31" x14ac:dyDescent="0.25">
      <c r="A488" s="48">
        <v>424</v>
      </c>
      <c r="B488" s="237">
        <v>3115</v>
      </c>
      <c r="C488" s="237" t="s">
        <v>1152</v>
      </c>
      <c r="D488" s="237" t="s">
        <v>243</v>
      </c>
      <c r="E488" s="237" t="s">
        <v>531</v>
      </c>
      <c r="F488" s="237">
        <v>245</v>
      </c>
      <c r="G488" s="293">
        <v>7.0000000000000007E-2</v>
      </c>
    </row>
    <row r="489" spans="1:7" ht="31" x14ac:dyDescent="0.25">
      <c r="A489" s="48">
        <v>425</v>
      </c>
      <c r="B489" s="237">
        <v>3094</v>
      </c>
      <c r="C489" s="237" t="s">
        <v>1325</v>
      </c>
      <c r="D489" s="237" t="s">
        <v>1338</v>
      </c>
      <c r="E489" s="237" t="s">
        <v>1326</v>
      </c>
      <c r="F489" s="237">
        <v>640</v>
      </c>
      <c r="G489" s="237">
        <v>0.16</v>
      </c>
    </row>
    <row r="490" spans="1:7" ht="46.5" x14ac:dyDescent="0.25">
      <c r="A490" s="48">
        <v>426</v>
      </c>
      <c r="B490" s="237">
        <v>3102</v>
      </c>
      <c r="C490" s="237" t="s">
        <v>1154</v>
      </c>
      <c r="D490" s="237" t="s">
        <v>243</v>
      </c>
      <c r="E490" s="237" t="s">
        <v>535</v>
      </c>
      <c r="F490" s="237">
        <v>847</v>
      </c>
      <c r="G490" s="237">
        <v>0.24199999999999999</v>
      </c>
    </row>
    <row r="491" spans="1:7" ht="15.5" x14ac:dyDescent="0.25">
      <c r="A491" s="48">
        <v>427</v>
      </c>
      <c r="B491" s="237">
        <v>3063</v>
      </c>
      <c r="C491" s="237" t="s">
        <v>1155</v>
      </c>
      <c r="D491" s="237" t="s">
        <v>243</v>
      </c>
      <c r="E491" s="237" t="s">
        <v>537</v>
      </c>
      <c r="F491" s="237">
        <v>2100</v>
      </c>
      <c r="G491" s="293">
        <v>0.6</v>
      </c>
    </row>
    <row r="492" spans="1:7" ht="46.5" x14ac:dyDescent="0.25">
      <c r="A492" s="48">
        <v>428</v>
      </c>
      <c r="B492" s="237">
        <v>3139</v>
      </c>
      <c r="C492" s="237" t="s">
        <v>1156</v>
      </c>
      <c r="D492" s="237" t="s">
        <v>1290</v>
      </c>
      <c r="E492" s="237" t="s">
        <v>1291</v>
      </c>
      <c r="F492" s="237">
        <v>360</v>
      </c>
      <c r="G492" s="293">
        <v>0.09</v>
      </c>
    </row>
    <row r="493" spans="1:7" ht="31" x14ac:dyDescent="0.25">
      <c r="A493" s="48">
        <v>429</v>
      </c>
      <c r="B493" s="237">
        <v>3114</v>
      </c>
      <c r="C493" s="237" t="s">
        <v>1157</v>
      </c>
      <c r="D493" s="237" t="s">
        <v>243</v>
      </c>
      <c r="E493" s="237" t="s">
        <v>539</v>
      </c>
      <c r="F493" s="237">
        <v>2076</v>
      </c>
      <c r="G493" s="237">
        <v>0.59299999999999997</v>
      </c>
    </row>
    <row r="494" spans="1:7" ht="31" x14ac:dyDescent="0.25">
      <c r="A494" s="48">
        <v>430</v>
      </c>
      <c r="B494" s="237">
        <v>3124</v>
      </c>
      <c r="C494" s="237" t="s">
        <v>1158</v>
      </c>
      <c r="D494" s="237" t="s">
        <v>1191</v>
      </c>
      <c r="E494" s="237" t="s">
        <v>1192</v>
      </c>
      <c r="F494" s="237">
        <v>4200</v>
      </c>
      <c r="G494" s="237">
        <v>1.05</v>
      </c>
    </row>
    <row r="495" spans="1:7" ht="31" x14ac:dyDescent="0.25">
      <c r="A495" s="48">
        <v>431</v>
      </c>
      <c r="B495" s="237">
        <v>3131</v>
      </c>
      <c r="C495" s="237" t="s">
        <v>1159</v>
      </c>
      <c r="D495" s="237" t="s">
        <v>243</v>
      </c>
      <c r="E495" s="237" t="s">
        <v>540</v>
      </c>
      <c r="F495" s="237">
        <v>1358</v>
      </c>
      <c r="G495" s="237">
        <v>0.38800000000000001</v>
      </c>
    </row>
    <row r="496" spans="1:7" ht="15.5" x14ac:dyDescent="0.25">
      <c r="A496" s="48">
        <v>432</v>
      </c>
      <c r="B496" s="237">
        <v>3129</v>
      </c>
      <c r="C496" s="237" t="s">
        <v>1160</v>
      </c>
      <c r="D496" s="237" t="s">
        <v>243</v>
      </c>
      <c r="E496" s="237" t="s">
        <v>541</v>
      </c>
      <c r="F496" s="237">
        <v>2800</v>
      </c>
      <c r="G496" s="293">
        <v>0.8</v>
      </c>
    </row>
    <row r="497" spans="1:7" ht="15.5" x14ac:dyDescent="0.25">
      <c r="A497" s="48">
        <v>433</v>
      </c>
      <c r="B497" s="237">
        <v>3145</v>
      </c>
      <c r="C497" s="237" t="s">
        <v>1161</v>
      </c>
      <c r="D497" s="237" t="s">
        <v>243</v>
      </c>
      <c r="E497" s="237" t="s">
        <v>542</v>
      </c>
      <c r="F497" s="237">
        <v>2540</v>
      </c>
      <c r="G497" s="237">
        <v>0.63500000000000001</v>
      </c>
    </row>
    <row r="498" spans="1:7" ht="15.5" x14ac:dyDescent="0.25">
      <c r="A498" s="48">
        <v>434</v>
      </c>
      <c r="B498" s="237">
        <v>3171</v>
      </c>
      <c r="C498" s="237" t="s">
        <v>1162</v>
      </c>
      <c r="D498" s="237" t="s">
        <v>243</v>
      </c>
      <c r="E498" s="237" t="s">
        <v>544</v>
      </c>
      <c r="F498" s="237">
        <v>8550</v>
      </c>
      <c r="G498" s="293">
        <v>1.9</v>
      </c>
    </row>
    <row r="499" spans="1:7" ht="46.5" x14ac:dyDescent="0.25">
      <c r="A499" s="48">
        <v>435</v>
      </c>
      <c r="B499" s="237">
        <v>3173</v>
      </c>
      <c r="C499" s="237" t="s">
        <v>1163</v>
      </c>
      <c r="D499" s="237" t="s">
        <v>1286</v>
      </c>
      <c r="E499" s="237" t="s">
        <v>1287</v>
      </c>
      <c r="F499" s="237">
        <v>495</v>
      </c>
      <c r="G499" s="293">
        <v>0.11</v>
      </c>
    </row>
    <row r="500" spans="1:7" ht="46.5" x14ac:dyDescent="0.25">
      <c r="A500" s="48">
        <v>436</v>
      </c>
      <c r="B500" s="237">
        <v>3174</v>
      </c>
      <c r="C500" s="237" t="s">
        <v>1164</v>
      </c>
      <c r="D500" s="237" t="s">
        <v>1288</v>
      </c>
      <c r="E500" s="237" t="s">
        <v>1289</v>
      </c>
      <c r="F500" s="237">
        <v>495</v>
      </c>
      <c r="G500" s="293">
        <v>0.11</v>
      </c>
    </row>
    <row r="501" spans="1:7" ht="31" x14ac:dyDescent="0.25">
      <c r="A501" s="48">
        <v>437</v>
      </c>
      <c r="B501" s="237">
        <v>3177</v>
      </c>
      <c r="C501" s="237" t="s">
        <v>1165</v>
      </c>
      <c r="D501" s="237" t="s">
        <v>243</v>
      </c>
      <c r="E501" s="237" t="s">
        <v>527</v>
      </c>
      <c r="F501" s="237">
        <v>585</v>
      </c>
      <c r="G501" s="293">
        <v>0.13</v>
      </c>
    </row>
    <row r="502" spans="1:7" ht="46.5" x14ac:dyDescent="0.25">
      <c r="A502" s="48">
        <v>438</v>
      </c>
      <c r="B502" s="237">
        <v>3215</v>
      </c>
      <c r="C502" s="237" t="s">
        <v>1166</v>
      </c>
      <c r="D502" s="234" t="s">
        <v>1331</v>
      </c>
      <c r="E502" s="300" t="s">
        <v>1332</v>
      </c>
      <c r="F502" s="237">
        <v>800</v>
      </c>
      <c r="G502" s="293">
        <v>0.2</v>
      </c>
    </row>
    <row r="503" spans="1:7" ht="31" x14ac:dyDescent="0.25">
      <c r="A503" s="48">
        <v>439</v>
      </c>
      <c r="B503" s="237">
        <v>3214</v>
      </c>
      <c r="C503" s="237" t="s">
        <v>1167</v>
      </c>
      <c r="D503" s="237" t="s">
        <v>1327</v>
      </c>
      <c r="E503" s="237" t="s">
        <v>1328</v>
      </c>
      <c r="F503" s="237">
        <v>640</v>
      </c>
      <c r="G503" s="237">
        <v>0.16</v>
      </c>
    </row>
    <row r="504" spans="1:7" ht="31" x14ac:dyDescent="0.25">
      <c r="A504" s="48">
        <v>440</v>
      </c>
      <c r="B504" s="237">
        <v>3219</v>
      </c>
      <c r="C504" s="237" t="s">
        <v>1168</v>
      </c>
      <c r="D504" s="237" t="s">
        <v>243</v>
      </c>
      <c r="E504" s="237" t="s">
        <v>573</v>
      </c>
      <c r="F504" s="237">
        <v>440</v>
      </c>
      <c r="G504" s="293">
        <v>0.11</v>
      </c>
    </row>
    <row r="505" spans="1:7" ht="46.5" x14ac:dyDescent="0.25">
      <c r="A505" s="48">
        <v>441</v>
      </c>
      <c r="B505" s="237">
        <v>3283</v>
      </c>
      <c r="C505" s="237" t="s">
        <v>1169</v>
      </c>
      <c r="D505" s="237" t="s">
        <v>224</v>
      </c>
      <c r="E505" s="237" t="s">
        <v>591</v>
      </c>
      <c r="F505" s="237">
        <v>191</v>
      </c>
      <c r="G505" s="293">
        <v>0.06</v>
      </c>
    </row>
    <row r="506" spans="1:7" ht="31" x14ac:dyDescent="0.25">
      <c r="A506" s="48">
        <v>442</v>
      </c>
      <c r="B506" s="237">
        <v>3680</v>
      </c>
      <c r="C506" s="237" t="s">
        <v>1320</v>
      </c>
      <c r="D506" s="237" t="s">
        <v>1321</v>
      </c>
      <c r="E506" s="237" t="s">
        <v>1322</v>
      </c>
      <c r="F506" s="237">
        <v>800</v>
      </c>
      <c r="G506" s="293">
        <v>0.2</v>
      </c>
    </row>
    <row r="507" spans="1:7" ht="15.5" x14ac:dyDescent="0.35">
      <c r="A507" s="48"/>
      <c r="B507" s="231"/>
      <c r="C507" s="231"/>
      <c r="D507" s="250" t="s">
        <v>177</v>
      </c>
      <c r="E507" s="250"/>
      <c r="F507" s="250">
        <f>SUM(F484:F506)</f>
        <v>34985</v>
      </c>
      <c r="G507" s="250">
        <f>SUM(G484:G506)</f>
        <v>8.9249999999999989</v>
      </c>
    </row>
    <row r="508" spans="1:7" ht="15.5" x14ac:dyDescent="0.35">
      <c r="A508" s="48"/>
      <c r="B508" s="231"/>
      <c r="C508" s="231"/>
      <c r="D508" s="250" t="s">
        <v>189</v>
      </c>
      <c r="E508" s="250"/>
      <c r="F508" s="250">
        <f>F507+F479+F482</f>
        <v>318328.59999999998</v>
      </c>
      <c r="G508" s="250">
        <f>G507+G479+G482</f>
        <v>55.329000000000001</v>
      </c>
    </row>
    <row r="509" spans="1:7" ht="15.5" x14ac:dyDescent="0.35">
      <c r="A509" s="48"/>
      <c r="B509" s="231"/>
      <c r="C509" s="231"/>
      <c r="D509" s="250" t="s">
        <v>194</v>
      </c>
      <c r="E509" s="250"/>
      <c r="F509" s="250"/>
      <c r="G509" s="250"/>
    </row>
    <row r="510" spans="1:7" ht="15.5" x14ac:dyDescent="0.35">
      <c r="A510" s="48"/>
      <c r="B510" s="231"/>
      <c r="C510" s="231"/>
      <c r="D510" s="250" t="s">
        <v>195</v>
      </c>
      <c r="E510" s="250"/>
      <c r="F510" s="250"/>
      <c r="G510" s="250"/>
    </row>
    <row r="511" spans="1:7" ht="31" x14ac:dyDescent="0.35">
      <c r="A511" s="48">
        <v>443</v>
      </c>
      <c r="B511" s="231">
        <v>3162</v>
      </c>
      <c r="C511" s="231" t="s">
        <v>1170</v>
      </c>
      <c r="D511" s="247" t="s">
        <v>196</v>
      </c>
      <c r="E511" s="231" t="s">
        <v>547</v>
      </c>
      <c r="F511" s="231">
        <v>14850</v>
      </c>
      <c r="G511" s="281">
        <v>3.3</v>
      </c>
    </row>
    <row r="512" spans="1:7" ht="31" x14ac:dyDescent="0.35">
      <c r="A512" s="48">
        <v>444</v>
      </c>
      <c r="B512" s="231">
        <v>3164</v>
      </c>
      <c r="C512" s="231" t="s">
        <v>1171</v>
      </c>
      <c r="D512" s="247" t="s">
        <v>197</v>
      </c>
      <c r="E512" s="231" t="s">
        <v>548</v>
      </c>
      <c r="F512" s="231">
        <v>10800</v>
      </c>
      <c r="G512" s="281">
        <v>1.8</v>
      </c>
    </row>
    <row r="513" spans="1:9" ht="15" x14ac:dyDescent="0.3">
      <c r="A513" s="48"/>
      <c r="B513" s="250"/>
      <c r="C513" s="250"/>
      <c r="D513" s="262" t="s">
        <v>198</v>
      </c>
      <c r="E513" s="250"/>
      <c r="F513" s="250">
        <f>SUM(F511:F512)</f>
        <v>25650</v>
      </c>
      <c r="G513" s="280">
        <f>SUM(G511:G512)</f>
        <v>5.0999999999999996</v>
      </c>
    </row>
    <row r="514" spans="1:9" ht="15.5" x14ac:dyDescent="0.35">
      <c r="A514" s="48"/>
      <c r="B514" s="231"/>
      <c r="C514" s="231"/>
      <c r="D514" s="262" t="s">
        <v>199</v>
      </c>
      <c r="E514" s="231"/>
      <c r="F514" s="231"/>
      <c r="G514" s="231"/>
    </row>
    <row r="515" spans="1:9" ht="31" x14ac:dyDescent="0.35">
      <c r="A515" s="48">
        <v>445</v>
      </c>
      <c r="B515" s="231">
        <v>3163</v>
      </c>
      <c r="C515" s="231" t="s">
        <v>1172</v>
      </c>
      <c r="D515" s="247" t="s">
        <v>200</v>
      </c>
      <c r="E515" s="231" t="s">
        <v>549</v>
      </c>
      <c r="F515" s="231">
        <v>8550</v>
      </c>
      <c r="G515" s="281">
        <v>1.9</v>
      </c>
    </row>
    <row r="516" spans="1:9" ht="31" x14ac:dyDescent="0.35">
      <c r="A516" s="48">
        <v>446</v>
      </c>
      <c r="B516" s="231">
        <v>3165</v>
      </c>
      <c r="C516" s="231" t="s">
        <v>1173</v>
      </c>
      <c r="D516" s="247" t="s">
        <v>201</v>
      </c>
      <c r="E516" s="247" t="s">
        <v>550</v>
      </c>
      <c r="F516" s="231">
        <v>8550</v>
      </c>
      <c r="G516" s="281">
        <v>1.9</v>
      </c>
    </row>
    <row r="517" spans="1:9" ht="46.5" x14ac:dyDescent="0.35">
      <c r="A517" s="48">
        <v>447</v>
      </c>
      <c r="B517" s="231">
        <v>3166</v>
      </c>
      <c r="C517" s="231" t="s">
        <v>1174</v>
      </c>
      <c r="D517" s="247" t="s">
        <v>202</v>
      </c>
      <c r="E517" s="247" t="s">
        <v>188</v>
      </c>
      <c r="F517" s="231">
        <v>2025</v>
      </c>
      <c r="G517" s="281">
        <v>0.45</v>
      </c>
    </row>
    <row r="518" spans="1:9" ht="31" x14ac:dyDescent="0.35">
      <c r="A518" s="48">
        <v>448</v>
      </c>
      <c r="B518" s="231">
        <v>3167</v>
      </c>
      <c r="C518" s="231" t="s">
        <v>1175</v>
      </c>
      <c r="D518" s="247" t="s">
        <v>203</v>
      </c>
      <c r="E518" s="247" t="s">
        <v>188</v>
      </c>
      <c r="F518" s="231">
        <v>3510</v>
      </c>
      <c r="G518" s="281">
        <v>0.78</v>
      </c>
    </row>
    <row r="519" spans="1:9" ht="31" x14ac:dyDescent="0.35">
      <c r="A519" s="48">
        <v>449</v>
      </c>
      <c r="B519" s="231">
        <v>3168</v>
      </c>
      <c r="C519" s="231" t="s">
        <v>1176</v>
      </c>
      <c r="D519" s="247" t="s">
        <v>204</v>
      </c>
      <c r="E519" s="247" t="s">
        <v>188</v>
      </c>
      <c r="F519" s="231">
        <v>2700</v>
      </c>
      <c r="G519" s="281">
        <v>0.6</v>
      </c>
    </row>
    <row r="520" spans="1:9" ht="31" x14ac:dyDescent="0.35">
      <c r="A520" s="48">
        <v>450</v>
      </c>
      <c r="B520" s="231">
        <v>3169</v>
      </c>
      <c r="C520" s="231" t="s">
        <v>1177</v>
      </c>
      <c r="D520" s="247" t="s">
        <v>205</v>
      </c>
      <c r="E520" s="247" t="s">
        <v>188</v>
      </c>
      <c r="F520" s="231">
        <v>3330</v>
      </c>
      <c r="G520" s="281">
        <v>0.74</v>
      </c>
    </row>
    <row r="521" spans="1:9" ht="15.5" x14ac:dyDescent="0.35">
      <c r="A521" s="48"/>
      <c r="B521" s="231"/>
      <c r="C521" s="247"/>
      <c r="D521" s="250" t="s">
        <v>177</v>
      </c>
      <c r="E521" s="250"/>
      <c r="F521" s="250">
        <f>SUM(F515:F520)</f>
        <v>28665</v>
      </c>
      <c r="G521" s="280">
        <f>SUM(G515:G520)</f>
        <v>6.37</v>
      </c>
    </row>
    <row r="522" spans="1:9" ht="15.5" x14ac:dyDescent="0.35">
      <c r="A522" s="48"/>
      <c r="B522" s="231"/>
      <c r="C522" s="247"/>
      <c r="D522" s="250" t="s">
        <v>206</v>
      </c>
      <c r="E522" s="250"/>
      <c r="F522" s="250">
        <f>F521+F513</f>
        <v>54315</v>
      </c>
      <c r="G522" s="280">
        <f>G521+G513</f>
        <v>11.469999999999999</v>
      </c>
    </row>
    <row r="523" spans="1:9" ht="15.5" x14ac:dyDescent="0.35">
      <c r="A523" s="48"/>
      <c r="B523" s="231"/>
      <c r="C523" s="247"/>
      <c r="D523" s="231"/>
      <c r="E523" s="231"/>
      <c r="F523" s="231"/>
      <c r="G523" s="231"/>
    </row>
    <row r="524" spans="1:9" ht="15.5" x14ac:dyDescent="0.35">
      <c r="A524" s="48"/>
      <c r="B524" s="250"/>
      <c r="C524" s="247"/>
      <c r="D524" s="250" t="s">
        <v>563</v>
      </c>
      <c r="E524" s="250"/>
      <c r="F524" s="297">
        <f>F522+F508+F389+F295+F214+F101</f>
        <v>1780814.3800000001</v>
      </c>
      <c r="G524" s="278">
        <f>G522+G508+G389+G295+G214+G101</f>
        <v>414.57380000000001</v>
      </c>
      <c r="H524" s="90"/>
    </row>
    <row r="525" spans="1:9" ht="15.5" x14ac:dyDescent="0.35">
      <c r="A525" s="48"/>
      <c r="B525" s="231"/>
      <c r="C525" s="247"/>
      <c r="D525" s="231" t="s">
        <v>1337</v>
      </c>
      <c r="E525" s="231"/>
      <c r="F525" s="231"/>
      <c r="G525" s="231"/>
    </row>
    <row r="526" spans="1:9" ht="15.5" x14ac:dyDescent="0.35">
      <c r="A526" s="48"/>
      <c r="B526" s="250"/>
      <c r="C526" s="247"/>
      <c r="D526" s="250" t="s">
        <v>193</v>
      </c>
      <c r="E526" s="250"/>
      <c r="F526" s="297">
        <f>F479+F390+F296+F215+F102</f>
        <v>488105.68</v>
      </c>
      <c r="G526" s="278">
        <f>G479+G390+G296+G215+G102</f>
        <v>95.593999999999994</v>
      </c>
      <c r="H526" s="90"/>
      <c r="I526" s="90"/>
    </row>
    <row r="527" spans="1:9" ht="15.5" x14ac:dyDescent="0.35">
      <c r="A527" s="48"/>
      <c r="B527" s="231"/>
      <c r="C527" s="247"/>
      <c r="D527" s="231" t="s">
        <v>190</v>
      </c>
      <c r="E527" s="231"/>
      <c r="F527" s="298">
        <f>F391+F297+F216+F103</f>
        <v>18286</v>
      </c>
      <c r="G527" s="279">
        <f>G391+G297+G216+G103</f>
        <v>3.68</v>
      </c>
    </row>
    <row r="528" spans="1:9" ht="15.5" x14ac:dyDescent="0.35">
      <c r="A528" s="48"/>
      <c r="B528" s="231"/>
      <c r="C528" s="247"/>
      <c r="D528" s="231" t="s">
        <v>192</v>
      </c>
      <c r="E528" s="231"/>
      <c r="F528" s="298">
        <f>F479+F392+F298+F217+F104</f>
        <v>469819.68</v>
      </c>
      <c r="G528" s="279">
        <f>G479+G392+G298+G217+G104</f>
        <v>91.914000000000016</v>
      </c>
    </row>
    <row r="529" spans="1:8" ht="15.5" x14ac:dyDescent="0.35">
      <c r="A529" s="48"/>
      <c r="B529" s="231"/>
      <c r="C529" s="247"/>
      <c r="D529" s="231"/>
      <c r="E529" s="231"/>
      <c r="F529" s="231"/>
      <c r="G529" s="231"/>
    </row>
    <row r="530" spans="1:8" ht="15.5" x14ac:dyDescent="0.35">
      <c r="A530" s="48"/>
      <c r="B530" s="250"/>
      <c r="C530" s="247"/>
      <c r="D530" s="250" t="s">
        <v>178</v>
      </c>
      <c r="E530" s="250"/>
      <c r="F530" s="296">
        <f>F513+F393+F299+F218+F105+F482</f>
        <v>115590</v>
      </c>
      <c r="G530" s="280">
        <f>G513+G393+G299+G218+G105+G482</f>
        <v>25.574800000000003</v>
      </c>
      <c r="H530" s="210"/>
    </row>
    <row r="531" spans="1:8" ht="15.5" x14ac:dyDescent="0.35">
      <c r="A531" s="48"/>
      <c r="B531" s="231"/>
      <c r="C531" s="247"/>
      <c r="D531" s="231" t="s">
        <v>190</v>
      </c>
      <c r="E531" s="231"/>
      <c r="F531" s="295">
        <f>F394+F300+F219+F106</f>
        <v>13087.8</v>
      </c>
      <c r="G531" s="281">
        <f>G394+G300+G219+G106</f>
        <v>2.92</v>
      </c>
    </row>
    <row r="532" spans="1:8" ht="15.5" x14ac:dyDescent="0.35">
      <c r="A532" s="48"/>
      <c r="B532" s="231"/>
      <c r="C532" s="247"/>
      <c r="D532" s="231" t="s">
        <v>192</v>
      </c>
      <c r="E532" s="231"/>
      <c r="F532" s="295">
        <f>F395+F301+F220+F107</f>
        <v>74269.2</v>
      </c>
      <c r="G532" s="281">
        <f>G395+G301+G220+G107+G482</f>
        <v>17.554800000000004</v>
      </c>
    </row>
    <row r="533" spans="1:8" ht="15.5" x14ac:dyDescent="0.35">
      <c r="A533" s="48"/>
      <c r="B533" s="231"/>
      <c r="C533" s="247"/>
      <c r="D533" s="231" t="s">
        <v>208</v>
      </c>
      <c r="E533" s="231"/>
      <c r="F533" s="295">
        <f>F513</f>
        <v>25650</v>
      </c>
      <c r="G533" s="281">
        <f>G513</f>
        <v>5.0999999999999996</v>
      </c>
    </row>
    <row r="534" spans="1:8" ht="15.5" x14ac:dyDescent="0.35">
      <c r="A534" s="48"/>
      <c r="B534" s="250"/>
      <c r="C534" s="247"/>
      <c r="D534" s="250" t="s">
        <v>179</v>
      </c>
      <c r="E534" s="250"/>
      <c r="F534" s="297">
        <f>F521+F507+F396+F302+F221+F108</f>
        <v>1177118.7</v>
      </c>
      <c r="G534" s="278">
        <f>G521+G507+G396+G302+G221+G108</f>
        <v>293.40499999999997</v>
      </c>
      <c r="H534" s="90"/>
    </row>
    <row r="535" spans="1:8" ht="15.5" x14ac:dyDescent="0.35">
      <c r="A535" s="48"/>
      <c r="B535" s="231"/>
      <c r="C535" s="247"/>
      <c r="D535" s="231" t="s">
        <v>190</v>
      </c>
      <c r="E535" s="231"/>
      <c r="F535" s="298">
        <f>F397+F303+F222+F109</f>
        <v>410812</v>
      </c>
      <c r="G535" s="279">
        <f>G397+G303+G222+G109</f>
        <v>105.07400000000001</v>
      </c>
    </row>
    <row r="536" spans="1:8" ht="15.5" x14ac:dyDescent="0.35">
      <c r="A536" s="48"/>
      <c r="B536" s="231"/>
      <c r="C536" s="247"/>
      <c r="D536" s="231" t="s">
        <v>192</v>
      </c>
      <c r="E536" s="231"/>
      <c r="F536" s="298">
        <f>F398+F304+F223+F110+F507</f>
        <v>737641.7</v>
      </c>
      <c r="G536" s="279">
        <f>G398+G304+G223+G110+G507</f>
        <v>181.96100000000001</v>
      </c>
    </row>
    <row r="537" spans="1:8" ht="15.5" x14ac:dyDescent="0.35">
      <c r="A537" s="48"/>
      <c r="B537" s="231"/>
      <c r="C537" s="247"/>
      <c r="D537" s="231" t="s">
        <v>208</v>
      </c>
      <c r="E537" s="231"/>
      <c r="F537" s="295">
        <f>F521</f>
        <v>28665</v>
      </c>
      <c r="G537" s="281">
        <f>G521</f>
        <v>6.37</v>
      </c>
    </row>
    <row r="538" spans="1:8" ht="15.5" x14ac:dyDescent="0.35">
      <c r="A538" s="48"/>
      <c r="B538" s="231"/>
      <c r="C538" s="247"/>
      <c r="D538" s="231"/>
      <c r="E538" s="231"/>
      <c r="F538" s="231"/>
      <c r="G538" s="231"/>
    </row>
    <row r="539" spans="1:8" ht="26.25" customHeight="1" x14ac:dyDescent="0.25">
      <c r="B539" s="282"/>
      <c r="C539" s="282"/>
      <c r="D539" s="282"/>
      <c r="E539" s="282"/>
      <c r="F539" s="282"/>
      <c r="G539" s="282"/>
    </row>
    <row r="540" spans="1:8" ht="26.25" customHeight="1" x14ac:dyDescent="0.25">
      <c r="B540" s="282"/>
      <c r="C540" s="282"/>
      <c r="D540" s="282"/>
      <c r="E540" s="282"/>
      <c r="F540" s="282"/>
      <c r="G540" s="282"/>
    </row>
    <row r="541" spans="1:8" ht="26.25" customHeight="1" x14ac:dyDescent="0.25">
      <c r="F541" s="90"/>
      <c r="G541" s="90"/>
    </row>
    <row r="543" spans="1:8" ht="26.25" customHeight="1" x14ac:dyDescent="0.25">
      <c r="F543" s="90"/>
      <c r="G543" s="90"/>
      <c r="H543" s="90"/>
    </row>
    <row r="544" spans="1:8" ht="26.25" customHeight="1" x14ac:dyDescent="0.25">
      <c r="H544" s="90"/>
    </row>
    <row r="545" spans="8:8" ht="26.25" customHeight="1" x14ac:dyDescent="0.25">
      <c r="H545" s="90"/>
    </row>
  </sheetData>
  <autoFilter ref="B3:G398"/>
  <mergeCells count="2">
    <mergeCell ref="C2:F2"/>
    <mergeCell ref="G1:G2"/>
  </mergeCells>
  <phoneticPr fontId="0" type="noConversion"/>
  <pageMargins left="0.35433070866141736" right="0.35433070866141736" top="0.98425196850393704" bottom="0.98425196850393704" header="0.51181102362204722" footer="0.51181102362204722"/>
  <pageSetup paperSize="9" scale="6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9"/>
  <sheetViews>
    <sheetView topLeftCell="A535" zoomScale="110" zoomScaleNormal="110" workbookViewId="0">
      <selection activeCell="F611" sqref="F611"/>
    </sheetView>
  </sheetViews>
  <sheetFormatPr defaultRowHeight="12.5" x14ac:dyDescent="0.25"/>
  <cols>
    <col min="1" max="1" width="6" customWidth="1"/>
    <col min="2" max="2" width="11.54296875" customWidth="1"/>
    <col min="3" max="3" width="40" customWidth="1"/>
    <col min="4" max="4" width="26.453125" customWidth="1"/>
    <col min="5" max="5" width="15.26953125" customWidth="1"/>
    <col min="6" max="6" width="18.26953125" customWidth="1"/>
    <col min="7" max="7" width="14" customWidth="1"/>
    <col min="8" max="8" width="18.26953125" customWidth="1"/>
  </cols>
  <sheetData>
    <row r="2" spans="1:8" ht="55.5" customHeight="1" x14ac:dyDescent="0.35">
      <c r="C2" s="304" t="s">
        <v>588</v>
      </c>
      <c r="D2" s="304"/>
      <c r="E2" s="304"/>
    </row>
    <row r="3" spans="1:8" ht="57.75" customHeight="1" x14ac:dyDescent="0.3">
      <c r="A3" s="62" t="s">
        <v>170</v>
      </c>
      <c r="B3" s="63" t="s">
        <v>174</v>
      </c>
      <c r="C3" s="96" t="s">
        <v>171</v>
      </c>
      <c r="D3" s="96" t="s">
        <v>214</v>
      </c>
      <c r="E3" s="96" t="s">
        <v>173</v>
      </c>
      <c r="F3" s="96" t="s">
        <v>172</v>
      </c>
      <c r="G3" s="97" t="s">
        <v>209</v>
      </c>
      <c r="H3" s="97" t="s">
        <v>213</v>
      </c>
    </row>
    <row r="4" spans="1:8" ht="13" x14ac:dyDescent="0.3">
      <c r="A4" s="83"/>
      <c r="B4" s="83"/>
      <c r="C4" s="87" t="s">
        <v>180</v>
      </c>
      <c r="D4" s="87"/>
      <c r="E4" s="83" t="s">
        <v>37</v>
      </c>
      <c r="F4" s="83" t="s">
        <v>130</v>
      </c>
      <c r="G4" s="85"/>
      <c r="H4" s="85"/>
    </row>
    <row r="5" spans="1:8" ht="27.75" customHeight="1" x14ac:dyDescent="0.3">
      <c r="A5" s="13"/>
      <c r="B5" s="13"/>
      <c r="C5" s="98" t="s">
        <v>159</v>
      </c>
      <c r="D5" s="98"/>
      <c r="E5" s="13"/>
      <c r="F5" s="13"/>
      <c r="G5" s="99"/>
      <c r="H5" s="99" t="s">
        <v>217</v>
      </c>
    </row>
    <row r="6" spans="1:8" ht="13" x14ac:dyDescent="0.3">
      <c r="A6" s="2">
        <v>1</v>
      </c>
      <c r="B6" s="48">
        <v>1169</v>
      </c>
      <c r="C6" s="1" t="s">
        <v>216</v>
      </c>
      <c r="D6" s="1" t="s">
        <v>215</v>
      </c>
      <c r="E6" s="164">
        <v>630</v>
      </c>
      <c r="F6" s="47">
        <v>0.158</v>
      </c>
      <c r="G6" s="64">
        <v>3</v>
      </c>
      <c r="H6" s="62" t="s">
        <v>217</v>
      </c>
    </row>
    <row r="7" spans="1:8" ht="26" x14ac:dyDescent="0.3">
      <c r="A7" s="2">
        <v>2</v>
      </c>
      <c r="B7" s="48">
        <v>1774</v>
      </c>
      <c r="C7" s="1" t="s">
        <v>131</v>
      </c>
      <c r="D7" s="1" t="s">
        <v>157</v>
      </c>
      <c r="E7" s="164">
        <v>750</v>
      </c>
      <c r="F7" s="47">
        <v>0.25</v>
      </c>
      <c r="G7" s="64">
        <v>3</v>
      </c>
      <c r="H7" s="62" t="s">
        <v>217</v>
      </c>
    </row>
    <row r="8" spans="1:8" ht="26" x14ac:dyDescent="0.3">
      <c r="A8" s="2">
        <v>3</v>
      </c>
      <c r="B8" s="48">
        <v>1775</v>
      </c>
      <c r="C8" s="1" t="s">
        <v>131</v>
      </c>
      <c r="D8" s="1" t="s">
        <v>158</v>
      </c>
      <c r="E8" s="68">
        <v>1714</v>
      </c>
      <c r="F8" s="68">
        <v>0.26</v>
      </c>
      <c r="G8" s="64">
        <v>3</v>
      </c>
      <c r="H8" s="62" t="s">
        <v>217</v>
      </c>
    </row>
    <row r="9" spans="1:8" ht="29.25" customHeight="1" x14ac:dyDescent="0.3">
      <c r="A9" s="2">
        <v>4</v>
      </c>
      <c r="B9" s="48">
        <v>1170</v>
      </c>
      <c r="C9" s="1" t="s">
        <v>131</v>
      </c>
      <c r="D9" s="1" t="s">
        <v>1</v>
      </c>
      <c r="E9" s="191">
        <v>3520</v>
      </c>
      <c r="F9" s="47">
        <v>0.88</v>
      </c>
      <c r="G9" s="64">
        <v>3</v>
      </c>
      <c r="H9" s="62" t="s">
        <v>217</v>
      </c>
    </row>
    <row r="10" spans="1:8" ht="15.75" customHeight="1" x14ac:dyDescent="0.3">
      <c r="A10" s="2">
        <v>6</v>
      </c>
      <c r="B10" s="48">
        <v>1172</v>
      </c>
      <c r="C10" s="1" t="s">
        <v>218</v>
      </c>
      <c r="D10" s="1" t="s">
        <v>2</v>
      </c>
      <c r="E10" s="68">
        <v>4032</v>
      </c>
      <c r="F10" s="68">
        <v>1.1319999999999999</v>
      </c>
      <c r="G10" s="64">
        <v>3</v>
      </c>
      <c r="H10" s="62" t="s">
        <v>217</v>
      </c>
    </row>
    <row r="11" spans="1:8" ht="15" customHeight="1" x14ac:dyDescent="0.3">
      <c r="A11" s="2">
        <v>7</v>
      </c>
      <c r="B11" s="48">
        <v>1173</v>
      </c>
      <c r="C11" s="1" t="s">
        <v>218</v>
      </c>
      <c r="D11" s="1" t="s">
        <v>3</v>
      </c>
      <c r="E11" s="164">
        <v>963</v>
      </c>
      <c r="F11" s="47">
        <v>0.24</v>
      </c>
      <c r="G11" s="64">
        <v>3</v>
      </c>
      <c r="H11" s="62" t="s">
        <v>217</v>
      </c>
    </row>
    <row r="12" spans="1:8" ht="29.25" customHeight="1" x14ac:dyDescent="0.3">
      <c r="A12" s="2">
        <v>8</v>
      </c>
      <c r="B12" s="48">
        <v>1762</v>
      </c>
      <c r="C12" s="1" t="s">
        <v>131</v>
      </c>
      <c r="D12" s="1" t="s">
        <v>132</v>
      </c>
      <c r="E12" s="164">
        <v>1575</v>
      </c>
      <c r="F12" s="47">
        <v>0.45</v>
      </c>
      <c r="G12" s="64">
        <v>3</v>
      </c>
      <c r="H12" s="62" t="s">
        <v>217</v>
      </c>
    </row>
    <row r="13" spans="1:8" ht="30" customHeight="1" x14ac:dyDescent="0.3">
      <c r="A13" s="2">
        <v>9</v>
      </c>
      <c r="B13" s="48">
        <v>1763</v>
      </c>
      <c r="C13" s="1" t="s">
        <v>131</v>
      </c>
      <c r="D13" s="1" t="s">
        <v>133</v>
      </c>
      <c r="E13" s="164">
        <v>1985</v>
      </c>
      <c r="F13" s="47">
        <v>0.55000000000000004</v>
      </c>
      <c r="G13" s="64">
        <v>3</v>
      </c>
      <c r="H13" s="62" t="s">
        <v>217</v>
      </c>
    </row>
    <row r="14" spans="1:8" ht="32.25" customHeight="1" x14ac:dyDescent="0.3">
      <c r="A14" s="2">
        <v>10</v>
      </c>
      <c r="B14" s="48">
        <v>1764</v>
      </c>
      <c r="C14" s="1" t="s">
        <v>131</v>
      </c>
      <c r="D14" s="1" t="s">
        <v>134</v>
      </c>
      <c r="E14" s="164">
        <v>799.6</v>
      </c>
      <c r="F14" s="47">
        <v>0.112</v>
      </c>
      <c r="G14" s="64">
        <v>3</v>
      </c>
      <c r="H14" s="62" t="s">
        <v>217</v>
      </c>
    </row>
    <row r="15" spans="1:8" ht="39.75" customHeight="1" x14ac:dyDescent="0.3">
      <c r="A15" s="2">
        <v>11</v>
      </c>
      <c r="B15" s="48">
        <v>1765</v>
      </c>
      <c r="C15" s="1" t="s">
        <v>131</v>
      </c>
      <c r="D15" s="1" t="s">
        <v>135</v>
      </c>
      <c r="E15" s="164">
        <v>783</v>
      </c>
      <c r="F15" s="47">
        <v>0.26100000000000001</v>
      </c>
      <c r="G15" s="64">
        <v>3</v>
      </c>
      <c r="H15" s="62" t="s">
        <v>217</v>
      </c>
    </row>
    <row r="16" spans="1:8" ht="27.75" customHeight="1" x14ac:dyDescent="0.3">
      <c r="A16" s="2">
        <v>12</v>
      </c>
      <c r="B16" s="48">
        <v>1766</v>
      </c>
      <c r="C16" s="1" t="s">
        <v>131</v>
      </c>
      <c r="D16" s="1" t="s">
        <v>136</v>
      </c>
      <c r="E16" s="68">
        <v>1445</v>
      </c>
      <c r="F16" s="68">
        <v>0.46500000000000002</v>
      </c>
      <c r="G16" s="64">
        <v>3</v>
      </c>
      <c r="H16" s="62" t="s">
        <v>217</v>
      </c>
    </row>
    <row r="17" spans="1:8" ht="25.5" customHeight="1" x14ac:dyDescent="0.3">
      <c r="A17" s="2">
        <v>13</v>
      </c>
      <c r="B17" s="48">
        <v>1767</v>
      </c>
      <c r="C17" s="1" t="s">
        <v>131</v>
      </c>
      <c r="D17" s="1" t="s">
        <v>137</v>
      </c>
      <c r="E17" s="164">
        <v>765.7</v>
      </c>
      <c r="F17" s="47">
        <v>0.246</v>
      </c>
      <c r="G17" s="64">
        <v>3</v>
      </c>
      <c r="H17" s="62" t="s">
        <v>217</v>
      </c>
    </row>
    <row r="18" spans="1:8" ht="27.75" customHeight="1" x14ac:dyDescent="0.3">
      <c r="A18" s="2">
        <v>14</v>
      </c>
      <c r="B18" s="48">
        <v>1769</v>
      </c>
      <c r="C18" s="1" t="s">
        <v>131</v>
      </c>
      <c r="D18" s="1" t="s">
        <v>138</v>
      </c>
      <c r="E18" s="164">
        <v>592.6</v>
      </c>
      <c r="F18" s="47">
        <v>0.16500000000000001</v>
      </c>
      <c r="G18" s="64">
        <v>3</v>
      </c>
      <c r="H18" s="62" t="s">
        <v>217</v>
      </c>
    </row>
    <row r="19" spans="1:8" ht="27.75" customHeight="1" x14ac:dyDescent="0.3">
      <c r="A19" s="2">
        <v>15</v>
      </c>
      <c r="B19" s="62">
        <v>3172</v>
      </c>
      <c r="C19" s="1" t="s">
        <v>207</v>
      </c>
      <c r="D19" s="1" t="s">
        <v>139</v>
      </c>
      <c r="E19" s="164">
        <v>978</v>
      </c>
      <c r="F19" s="47">
        <v>0.19</v>
      </c>
      <c r="G19" s="64">
        <v>3</v>
      </c>
      <c r="H19" s="62" t="s">
        <v>217</v>
      </c>
    </row>
    <row r="20" spans="1:8" ht="44.25" customHeight="1" x14ac:dyDescent="0.3">
      <c r="A20" s="2">
        <v>16</v>
      </c>
      <c r="B20" s="62">
        <v>3200</v>
      </c>
      <c r="C20" s="1" t="s">
        <v>558</v>
      </c>
      <c r="D20" s="1" t="s">
        <v>215</v>
      </c>
      <c r="E20" s="76">
        <v>822</v>
      </c>
      <c r="F20" s="76">
        <v>0.13300000000000001</v>
      </c>
      <c r="G20" s="64">
        <v>3</v>
      </c>
      <c r="H20" s="62" t="s">
        <v>217</v>
      </c>
    </row>
    <row r="21" spans="1:8" ht="44.25" customHeight="1" x14ac:dyDescent="0.3">
      <c r="A21" s="21">
        <v>17</v>
      </c>
      <c r="B21" s="76">
        <v>3217</v>
      </c>
      <c r="C21" s="18" t="s">
        <v>569</v>
      </c>
      <c r="D21" s="18" t="s">
        <v>570</v>
      </c>
      <c r="E21" s="76">
        <v>1009</v>
      </c>
      <c r="F21" s="76">
        <v>0.307</v>
      </c>
      <c r="G21" s="178">
        <v>3</v>
      </c>
      <c r="H21" s="76" t="s">
        <v>217</v>
      </c>
    </row>
    <row r="22" spans="1:8" ht="44.25" customHeight="1" x14ac:dyDescent="0.3">
      <c r="A22" s="176">
        <v>18</v>
      </c>
      <c r="B22" s="173">
        <v>3314</v>
      </c>
      <c r="C22" s="170" t="s">
        <v>224</v>
      </c>
      <c r="D22" s="170" t="s">
        <v>574</v>
      </c>
      <c r="E22" s="173">
        <v>535.38</v>
      </c>
      <c r="F22" s="173">
        <v>8.8999999999999996E-2</v>
      </c>
      <c r="G22" s="177">
        <v>3</v>
      </c>
      <c r="H22" s="173" t="s">
        <v>217</v>
      </c>
    </row>
    <row r="23" spans="1:8" ht="44.25" customHeight="1" x14ac:dyDescent="0.3">
      <c r="A23" s="176">
        <v>19</v>
      </c>
      <c r="B23" s="173">
        <v>3315</v>
      </c>
      <c r="C23" s="170" t="s">
        <v>224</v>
      </c>
      <c r="D23" s="170" t="s">
        <v>575</v>
      </c>
      <c r="E23" s="173">
        <v>861.76</v>
      </c>
      <c r="F23" s="173">
        <v>0.18099999999999999</v>
      </c>
      <c r="G23" s="177">
        <v>3</v>
      </c>
      <c r="H23" s="173" t="s">
        <v>217</v>
      </c>
    </row>
    <row r="24" spans="1:8" ht="44.25" customHeight="1" x14ac:dyDescent="0.3">
      <c r="A24" s="176">
        <v>20</v>
      </c>
      <c r="B24" s="173">
        <v>3316</v>
      </c>
      <c r="C24" s="170" t="s">
        <v>224</v>
      </c>
      <c r="D24" s="170" t="s">
        <v>576</v>
      </c>
      <c r="E24" s="173">
        <v>3425.72</v>
      </c>
      <c r="F24" s="173">
        <v>0.76100000000000001</v>
      </c>
      <c r="G24" s="177">
        <v>3</v>
      </c>
      <c r="H24" s="173" t="s">
        <v>217</v>
      </c>
    </row>
    <row r="25" spans="1:8" ht="44.25" customHeight="1" x14ac:dyDescent="0.3">
      <c r="A25" s="176">
        <v>21</v>
      </c>
      <c r="B25" s="173">
        <v>3318</v>
      </c>
      <c r="C25" s="170" t="s">
        <v>224</v>
      </c>
      <c r="D25" s="170" t="s">
        <v>580</v>
      </c>
      <c r="E25" s="173">
        <v>14239</v>
      </c>
      <c r="F25" s="173">
        <v>3.2639999999999998</v>
      </c>
      <c r="G25" s="177">
        <v>3</v>
      </c>
      <c r="H25" s="173" t="s">
        <v>217</v>
      </c>
    </row>
    <row r="26" spans="1:8" ht="14.25" customHeight="1" x14ac:dyDescent="0.3">
      <c r="A26" s="19"/>
      <c r="B26" s="19"/>
      <c r="C26" s="16" t="s">
        <v>146</v>
      </c>
      <c r="D26" s="16"/>
      <c r="E26" s="27">
        <f>SUM(E6:E25)</f>
        <v>41425.759999999995</v>
      </c>
      <c r="F26" s="27">
        <f>SUM(F6:F25)</f>
        <v>10.094000000000001</v>
      </c>
      <c r="G26" s="151"/>
      <c r="H26" s="100"/>
    </row>
    <row r="27" spans="1:8" ht="26.25" customHeight="1" x14ac:dyDescent="0.3">
      <c r="A27" s="104"/>
      <c r="B27" s="104"/>
      <c r="C27" s="105" t="s">
        <v>160</v>
      </c>
      <c r="D27" s="105"/>
      <c r="E27" s="106"/>
      <c r="F27" s="106"/>
      <c r="G27" s="152"/>
      <c r="H27" s="107"/>
    </row>
    <row r="28" spans="1:8" ht="26" x14ac:dyDescent="0.3">
      <c r="A28" s="190">
        <v>22</v>
      </c>
      <c r="B28" s="169">
        <v>1770</v>
      </c>
      <c r="C28" s="170" t="s">
        <v>219</v>
      </c>
      <c r="D28" s="170" t="s">
        <v>139</v>
      </c>
      <c r="E28" s="171">
        <v>8534</v>
      </c>
      <c r="F28" s="171">
        <v>2.2770000000000001</v>
      </c>
      <c r="G28" s="172">
        <v>3</v>
      </c>
      <c r="H28" s="173" t="s">
        <v>220</v>
      </c>
    </row>
    <row r="29" spans="1:8" ht="30" customHeight="1" x14ac:dyDescent="0.3">
      <c r="A29" s="2">
        <v>23</v>
      </c>
      <c r="B29" s="48">
        <v>1771</v>
      </c>
      <c r="C29" s="1" t="s">
        <v>219</v>
      </c>
      <c r="D29" s="18" t="s">
        <v>140</v>
      </c>
      <c r="E29" s="25">
        <v>2430</v>
      </c>
      <c r="F29" s="25">
        <v>0.68</v>
      </c>
      <c r="G29" s="64">
        <v>3</v>
      </c>
      <c r="H29" s="62" t="s">
        <v>220</v>
      </c>
    </row>
    <row r="30" spans="1:8" ht="31.5" customHeight="1" x14ac:dyDescent="0.3">
      <c r="A30" s="2">
        <v>24</v>
      </c>
      <c r="B30" s="48">
        <v>1772</v>
      </c>
      <c r="C30" s="1" t="s">
        <v>219</v>
      </c>
      <c r="D30" s="23" t="s">
        <v>141</v>
      </c>
      <c r="E30" s="25">
        <v>772</v>
      </c>
      <c r="F30" s="25">
        <v>0.185</v>
      </c>
      <c r="G30" s="64">
        <v>3</v>
      </c>
      <c r="H30" s="62" t="s">
        <v>220</v>
      </c>
    </row>
    <row r="31" spans="1:8" ht="30.75" customHeight="1" x14ac:dyDescent="0.3">
      <c r="A31" s="2">
        <v>25</v>
      </c>
      <c r="B31" s="48">
        <v>1773</v>
      </c>
      <c r="C31" s="1" t="s">
        <v>219</v>
      </c>
      <c r="D31" s="1" t="s">
        <v>142</v>
      </c>
      <c r="E31" s="25">
        <v>5232</v>
      </c>
      <c r="F31" s="25">
        <v>1.3759999999999999</v>
      </c>
      <c r="G31" s="64">
        <v>3</v>
      </c>
      <c r="H31" s="62" t="s">
        <v>220</v>
      </c>
    </row>
    <row r="32" spans="1:8" ht="30.75" customHeight="1" x14ac:dyDescent="0.3">
      <c r="A32" s="190">
        <v>26</v>
      </c>
      <c r="B32" s="169">
        <v>1537</v>
      </c>
      <c r="C32" s="170" t="s">
        <v>586</v>
      </c>
      <c r="D32" s="170" t="s">
        <v>169</v>
      </c>
      <c r="E32" s="171">
        <v>6149.5</v>
      </c>
      <c r="F32" s="171">
        <v>1.105</v>
      </c>
      <c r="G32" s="172">
        <v>3</v>
      </c>
      <c r="H32" s="173" t="s">
        <v>220</v>
      </c>
    </row>
    <row r="33" spans="1:8" ht="30.75" customHeight="1" x14ac:dyDescent="0.3">
      <c r="A33" s="190">
        <v>27</v>
      </c>
      <c r="B33" s="169">
        <v>3310</v>
      </c>
      <c r="C33" s="170" t="s">
        <v>224</v>
      </c>
      <c r="D33" s="170" t="s">
        <v>587</v>
      </c>
      <c r="E33" s="171">
        <v>1643</v>
      </c>
      <c r="F33" s="171">
        <v>0.42299999999999999</v>
      </c>
      <c r="G33" s="172">
        <v>3</v>
      </c>
      <c r="H33" s="173" t="s">
        <v>220</v>
      </c>
    </row>
    <row r="34" spans="1:8" ht="30.75" customHeight="1" x14ac:dyDescent="0.3">
      <c r="A34" s="190"/>
      <c r="B34" s="169">
        <v>3284</v>
      </c>
      <c r="C34" s="170" t="s">
        <v>224</v>
      </c>
      <c r="D34" s="170" t="s">
        <v>589</v>
      </c>
      <c r="E34" s="171">
        <v>2005</v>
      </c>
      <c r="F34" s="171">
        <v>0.5</v>
      </c>
      <c r="G34" s="172">
        <v>3</v>
      </c>
      <c r="H34" s="173" t="s">
        <v>220</v>
      </c>
    </row>
    <row r="35" spans="1:8" ht="30.75" customHeight="1" x14ac:dyDescent="0.3">
      <c r="A35" s="190"/>
      <c r="B35" s="169">
        <v>3285</v>
      </c>
      <c r="C35" s="170" t="s">
        <v>243</v>
      </c>
      <c r="D35" s="170" t="s">
        <v>590</v>
      </c>
      <c r="E35" s="171">
        <v>1524</v>
      </c>
      <c r="F35" s="171">
        <v>0.40899999999999997</v>
      </c>
      <c r="G35" s="172">
        <v>3</v>
      </c>
      <c r="H35" s="173" t="s">
        <v>220</v>
      </c>
    </row>
    <row r="36" spans="1:8" ht="30.75" customHeight="1" x14ac:dyDescent="0.3">
      <c r="A36" s="211"/>
      <c r="B36" s="212"/>
      <c r="C36" s="213" t="s">
        <v>243</v>
      </c>
      <c r="D36" s="213" t="s">
        <v>592</v>
      </c>
      <c r="E36" s="214">
        <v>1451</v>
      </c>
      <c r="F36" s="214">
        <v>0.33500000000000002</v>
      </c>
      <c r="G36" s="215">
        <v>3</v>
      </c>
      <c r="H36" s="216" t="s">
        <v>220</v>
      </c>
    </row>
    <row r="37" spans="1:8" ht="16.5" customHeight="1" x14ac:dyDescent="0.3">
      <c r="A37" s="108"/>
      <c r="B37" s="108"/>
      <c r="C37" s="102" t="s">
        <v>147</v>
      </c>
      <c r="D37" s="102"/>
      <c r="E37" s="109">
        <f>SUM(E28:E36)</f>
        <v>29740.5</v>
      </c>
      <c r="F37" s="109">
        <f>SUM(F28:F36)</f>
        <v>7.2900000000000009</v>
      </c>
      <c r="G37" s="153"/>
      <c r="H37" s="103"/>
    </row>
    <row r="38" spans="1:8" ht="32.25" customHeight="1" x14ac:dyDescent="0.3">
      <c r="A38" s="112"/>
      <c r="B38" s="112"/>
      <c r="C38" s="113" t="s">
        <v>161</v>
      </c>
      <c r="D38" s="113"/>
      <c r="E38" s="114"/>
      <c r="F38" s="114"/>
      <c r="G38" s="154"/>
      <c r="H38" s="115"/>
    </row>
    <row r="39" spans="1:8" ht="32.25" customHeight="1" x14ac:dyDescent="0.3">
      <c r="A39" s="2">
        <v>28</v>
      </c>
      <c r="B39" s="48">
        <v>1174</v>
      </c>
      <c r="C39" s="1" t="s">
        <v>221</v>
      </c>
      <c r="D39" s="1" t="s">
        <v>3</v>
      </c>
      <c r="E39" s="47">
        <v>6400</v>
      </c>
      <c r="F39" s="47">
        <v>1.6</v>
      </c>
      <c r="G39" s="64">
        <v>3</v>
      </c>
      <c r="H39" s="62" t="s">
        <v>179</v>
      </c>
    </row>
    <row r="40" spans="1:8" ht="25.5" customHeight="1" x14ac:dyDescent="0.3">
      <c r="A40" s="190">
        <v>29</v>
      </c>
      <c r="B40" s="169">
        <v>1175</v>
      </c>
      <c r="C40" s="170" t="s">
        <v>221</v>
      </c>
      <c r="D40" s="170" t="s">
        <v>2</v>
      </c>
      <c r="E40" s="175">
        <v>9636.14</v>
      </c>
      <c r="F40" s="175">
        <v>2.585</v>
      </c>
      <c r="G40" s="172">
        <v>3</v>
      </c>
      <c r="H40" s="173" t="s">
        <v>179</v>
      </c>
    </row>
    <row r="41" spans="1:8" ht="30" customHeight="1" x14ac:dyDescent="0.3">
      <c r="A41" s="2">
        <v>30</v>
      </c>
      <c r="B41" s="48">
        <v>1176</v>
      </c>
      <c r="C41" s="1" t="s">
        <v>221</v>
      </c>
      <c r="D41" s="1" t="s">
        <v>4</v>
      </c>
      <c r="E41" s="47">
        <v>5996</v>
      </c>
      <c r="F41" s="47">
        <v>1.4710000000000001</v>
      </c>
      <c r="G41" s="64">
        <v>3</v>
      </c>
      <c r="H41" s="62" t="s">
        <v>179</v>
      </c>
    </row>
    <row r="42" spans="1:8" ht="30.75" customHeight="1" x14ac:dyDescent="0.3">
      <c r="A42" s="2">
        <v>31</v>
      </c>
      <c r="B42" s="48">
        <v>1177</v>
      </c>
      <c r="C42" s="1" t="s">
        <v>221</v>
      </c>
      <c r="D42" s="1" t="s">
        <v>5</v>
      </c>
      <c r="E42" s="47">
        <v>5540</v>
      </c>
      <c r="F42" s="191">
        <v>1.385</v>
      </c>
      <c r="G42" s="64">
        <v>3</v>
      </c>
      <c r="H42" s="62" t="s">
        <v>179</v>
      </c>
    </row>
    <row r="43" spans="1:8" ht="27.75" customHeight="1" x14ac:dyDescent="0.3">
      <c r="A43" s="2">
        <v>32</v>
      </c>
      <c r="B43" s="48">
        <v>1178</v>
      </c>
      <c r="C43" s="1" t="s">
        <v>221</v>
      </c>
      <c r="D43" s="1" t="s">
        <v>6</v>
      </c>
      <c r="E43" s="47">
        <v>3440</v>
      </c>
      <c r="F43" s="47">
        <v>0.86</v>
      </c>
      <c r="G43" s="64">
        <v>3</v>
      </c>
      <c r="H43" s="62" t="s">
        <v>179</v>
      </c>
    </row>
    <row r="44" spans="1:8" ht="28.5" customHeight="1" x14ac:dyDescent="0.3">
      <c r="A44" s="2">
        <v>33</v>
      </c>
      <c r="B44" s="48">
        <v>1179</v>
      </c>
      <c r="C44" s="1" t="s">
        <v>221</v>
      </c>
      <c r="D44" s="1" t="s">
        <v>7</v>
      </c>
      <c r="E44" s="47">
        <v>3200</v>
      </c>
      <c r="F44" s="47">
        <v>0.8</v>
      </c>
      <c r="G44" s="64">
        <v>3</v>
      </c>
      <c r="H44" s="62" t="s">
        <v>179</v>
      </c>
    </row>
    <row r="45" spans="1:8" ht="26.25" customHeight="1" x14ac:dyDescent="0.3">
      <c r="A45" s="2">
        <v>34</v>
      </c>
      <c r="B45" s="48">
        <v>1180</v>
      </c>
      <c r="C45" s="1" t="s">
        <v>221</v>
      </c>
      <c r="D45" s="1" t="s">
        <v>8</v>
      </c>
      <c r="E45" s="47">
        <v>6000</v>
      </c>
      <c r="F45" s="47">
        <v>1.5</v>
      </c>
      <c r="G45" s="64">
        <v>3</v>
      </c>
      <c r="H45" s="62" t="s">
        <v>179</v>
      </c>
    </row>
    <row r="46" spans="1:8" ht="30.75" customHeight="1" x14ac:dyDescent="0.3">
      <c r="A46" s="190">
        <v>35</v>
      </c>
      <c r="B46" s="169">
        <v>1181</v>
      </c>
      <c r="C46" s="170" t="s">
        <v>221</v>
      </c>
      <c r="D46" s="170" t="s">
        <v>9</v>
      </c>
      <c r="E46" s="174">
        <v>1941</v>
      </c>
      <c r="F46" s="174">
        <v>0.42299999999999999</v>
      </c>
      <c r="G46" s="172">
        <v>3</v>
      </c>
      <c r="H46" s="173" t="s">
        <v>179</v>
      </c>
    </row>
    <row r="47" spans="1:8" ht="27" customHeight="1" x14ac:dyDescent="0.3">
      <c r="A47" s="2">
        <v>36</v>
      </c>
      <c r="B47" s="48">
        <v>1182</v>
      </c>
      <c r="C47" s="1" t="s">
        <v>221</v>
      </c>
      <c r="D47" s="1" t="s">
        <v>10</v>
      </c>
      <c r="E47" s="47">
        <v>6960</v>
      </c>
      <c r="F47" s="47">
        <v>1.74</v>
      </c>
      <c r="G47" s="64">
        <v>3</v>
      </c>
      <c r="H47" s="62" t="s">
        <v>179</v>
      </c>
    </row>
    <row r="48" spans="1:8" ht="32.25" customHeight="1" x14ac:dyDescent="0.3">
      <c r="A48" s="2">
        <v>37</v>
      </c>
      <c r="B48" s="48">
        <v>1183</v>
      </c>
      <c r="C48" s="1" t="s">
        <v>221</v>
      </c>
      <c r="D48" s="1" t="s">
        <v>11</v>
      </c>
      <c r="E48" s="47">
        <v>1340</v>
      </c>
      <c r="F48" s="47">
        <v>0.33500000000000002</v>
      </c>
      <c r="G48" s="64">
        <v>3</v>
      </c>
      <c r="H48" s="62" t="s">
        <v>179</v>
      </c>
    </row>
    <row r="49" spans="1:8" ht="25.5" customHeight="1" x14ac:dyDescent="0.3">
      <c r="A49" s="2">
        <v>38</v>
      </c>
      <c r="B49" s="48">
        <v>1184</v>
      </c>
      <c r="C49" s="1" t="s">
        <v>221</v>
      </c>
      <c r="D49" s="1" t="s">
        <v>12</v>
      </c>
      <c r="E49" s="47">
        <v>3200</v>
      </c>
      <c r="F49" s="47">
        <v>0.8</v>
      </c>
      <c r="G49" s="64">
        <v>3</v>
      </c>
      <c r="H49" s="62" t="s">
        <v>179</v>
      </c>
    </row>
    <row r="50" spans="1:8" ht="31.5" customHeight="1" x14ac:dyDescent="0.3">
      <c r="A50" s="2">
        <v>39</v>
      </c>
      <c r="B50" s="48">
        <v>1185</v>
      </c>
      <c r="C50" s="1" t="s">
        <v>221</v>
      </c>
      <c r="D50" s="1" t="s">
        <v>13</v>
      </c>
      <c r="E50" s="47">
        <v>7200</v>
      </c>
      <c r="F50" s="47">
        <v>1.8</v>
      </c>
      <c r="G50" s="64">
        <v>3</v>
      </c>
      <c r="H50" s="62" t="s">
        <v>179</v>
      </c>
    </row>
    <row r="51" spans="1:8" ht="27.75" customHeight="1" x14ac:dyDescent="0.3">
      <c r="A51" s="2">
        <v>40</v>
      </c>
      <c r="B51" s="48">
        <v>1186</v>
      </c>
      <c r="C51" s="1" t="s">
        <v>221</v>
      </c>
      <c r="D51" s="1" t="s">
        <v>14</v>
      </c>
      <c r="E51" s="47">
        <v>6000</v>
      </c>
      <c r="F51" s="47">
        <v>1.5</v>
      </c>
      <c r="G51" s="64">
        <v>3</v>
      </c>
      <c r="H51" s="62" t="s">
        <v>179</v>
      </c>
    </row>
    <row r="52" spans="1:8" ht="31.5" customHeight="1" x14ac:dyDescent="0.3">
      <c r="A52" s="2">
        <v>41</v>
      </c>
      <c r="B52" s="48">
        <v>1187</v>
      </c>
      <c r="C52" s="1" t="s">
        <v>221</v>
      </c>
      <c r="D52" s="1" t="s">
        <v>15</v>
      </c>
      <c r="E52" s="47">
        <v>4800</v>
      </c>
      <c r="F52" s="47">
        <v>1.2</v>
      </c>
      <c r="G52" s="64">
        <v>3</v>
      </c>
      <c r="H52" s="62" t="s">
        <v>179</v>
      </c>
    </row>
    <row r="53" spans="1:8" ht="28.5" customHeight="1" x14ac:dyDescent="0.3">
      <c r="A53" s="2">
        <v>42</v>
      </c>
      <c r="B53" s="48">
        <v>1188</v>
      </c>
      <c r="C53" s="1" t="s">
        <v>221</v>
      </c>
      <c r="D53" s="1" t="s">
        <v>16</v>
      </c>
      <c r="E53" s="47">
        <v>10000</v>
      </c>
      <c r="F53" s="47">
        <v>2.5</v>
      </c>
      <c r="G53" s="64">
        <v>3</v>
      </c>
      <c r="H53" s="62" t="s">
        <v>179</v>
      </c>
    </row>
    <row r="54" spans="1:8" ht="26.25" customHeight="1" x14ac:dyDescent="0.3">
      <c r="A54" s="190">
        <v>43</v>
      </c>
      <c r="B54" s="165">
        <v>1189</v>
      </c>
      <c r="C54" s="166" t="s">
        <v>221</v>
      </c>
      <c r="D54" s="166" t="s">
        <v>17</v>
      </c>
      <c r="E54" s="189">
        <v>5668</v>
      </c>
      <c r="F54" s="189">
        <v>1.417</v>
      </c>
      <c r="G54" s="167">
        <v>3</v>
      </c>
      <c r="H54" s="168" t="s">
        <v>179</v>
      </c>
    </row>
    <row r="55" spans="1:8" ht="26.25" customHeight="1" x14ac:dyDescent="0.3">
      <c r="A55" s="2">
        <v>44</v>
      </c>
      <c r="B55" s="48">
        <v>1190</v>
      </c>
      <c r="C55" s="1" t="s">
        <v>221</v>
      </c>
      <c r="D55" s="1" t="s">
        <v>0</v>
      </c>
      <c r="E55" s="47">
        <v>14200</v>
      </c>
      <c r="F55" s="47">
        <v>3.55</v>
      </c>
      <c r="G55" s="64">
        <v>3</v>
      </c>
      <c r="H55" s="62" t="s">
        <v>179</v>
      </c>
    </row>
    <row r="56" spans="1:8" ht="25.5" customHeight="1" x14ac:dyDescent="0.3">
      <c r="A56" s="2">
        <v>45</v>
      </c>
      <c r="B56" s="48">
        <v>1191</v>
      </c>
      <c r="C56" s="1" t="s">
        <v>221</v>
      </c>
      <c r="D56" s="1" t="s">
        <v>18</v>
      </c>
      <c r="E56" s="47">
        <v>6400</v>
      </c>
      <c r="F56" s="47">
        <v>1.6</v>
      </c>
      <c r="G56" s="64">
        <v>3</v>
      </c>
      <c r="H56" s="62" t="s">
        <v>179</v>
      </c>
    </row>
    <row r="57" spans="1:8" ht="27" customHeight="1" x14ac:dyDescent="0.3">
      <c r="A57" s="2">
        <v>46</v>
      </c>
      <c r="B57" s="48">
        <v>1192</v>
      </c>
      <c r="C57" s="1" t="s">
        <v>221</v>
      </c>
      <c r="D57" s="1" t="s">
        <v>19</v>
      </c>
      <c r="E57" s="47">
        <v>7280</v>
      </c>
      <c r="F57" s="47">
        <v>1.82</v>
      </c>
      <c r="G57" s="64">
        <v>3</v>
      </c>
      <c r="H57" s="62" t="s">
        <v>179</v>
      </c>
    </row>
    <row r="58" spans="1:8" ht="25.5" customHeight="1" x14ac:dyDescent="0.3">
      <c r="A58" s="2">
        <v>47</v>
      </c>
      <c r="B58" s="48">
        <v>1193</v>
      </c>
      <c r="C58" s="1" t="s">
        <v>221</v>
      </c>
      <c r="D58" s="1" t="s">
        <v>20</v>
      </c>
      <c r="E58" s="47">
        <v>5120</v>
      </c>
      <c r="F58" s="47">
        <v>1.28</v>
      </c>
      <c r="G58" s="64">
        <v>3</v>
      </c>
      <c r="H58" s="62" t="s">
        <v>179</v>
      </c>
    </row>
    <row r="59" spans="1:8" ht="24.75" customHeight="1" x14ac:dyDescent="0.3">
      <c r="A59" s="2">
        <v>48</v>
      </c>
      <c r="B59" s="48">
        <v>1194</v>
      </c>
      <c r="C59" s="1" t="s">
        <v>221</v>
      </c>
      <c r="D59" s="1" t="s">
        <v>21</v>
      </c>
      <c r="E59" s="47">
        <v>5600</v>
      </c>
      <c r="F59" s="47">
        <v>1.4</v>
      </c>
      <c r="G59" s="64">
        <v>3</v>
      </c>
      <c r="H59" s="62" t="s">
        <v>179</v>
      </c>
    </row>
    <row r="60" spans="1:8" ht="26.25" customHeight="1" x14ac:dyDescent="0.3">
      <c r="A60" s="2">
        <v>49</v>
      </c>
      <c r="B60" s="48">
        <v>1195</v>
      </c>
      <c r="C60" s="1" t="s">
        <v>221</v>
      </c>
      <c r="D60" s="1" t="s">
        <v>22</v>
      </c>
      <c r="E60" s="47">
        <v>4000</v>
      </c>
      <c r="F60" s="47">
        <v>1</v>
      </c>
      <c r="G60" s="64">
        <v>3</v>
      </c>
      <c r="H60" s="62" t="s">
        <v>179</v>
      </c>
    </row>
    <row r="61" spans="1:8" ht="36.75" customHeight="1" x14ac:dyDescent="0.3">
      <c r="A61" s="2">
        <v>50</v>
      </c>
      <c r="B61" s="48">
        <v>1196</v>
      </c>
      <c r="C61" s="1" t="s">
        <v>221</v>
      </c>
      <c r="D61" s="1" t="s">
        <v>23</v>
      </c>
      <c r="E61" s="47">
        <v>7200</v>
      </c>
      <c r="F61" s="47">
        <v>1.8</v>
      </c>
      <c r="G61" s="64">
        <v>3</v>
      </c>
      <c r="H61" s="62" t="s">
        <v>179</v>
      </c>
    </row>
    <row r="62" spans="1:8" ht="24.75" customHeight="1" x14ac:dyDescent="0.3">
      <c r="A62" s="2">
        <v>51</v>
      </c>
      <c r="B62" s="48">
        <v>1197</v>
      </c>
      <c r="C62" s="1" t="s">
        <v>221</v>
      </c>
      <c r="D62" s="1" t="s">
        <v>24</v>
      </c>
      <c r="E62" s="47">
        <v>11400</v>
      </c>
      <c r="F62" s="47">
        <v>2.85</v>
      </c>
      <c r="G62" s="64">
        <v>3</v>
      </c>
      <c r="H62" s="62" t="s">
        <v>179</v>
      </c>
    </row>
    <row r="63" spans="1:8" ht="25.5" customHeight="1" x14ac:dyDescent="0.3">
      <c r="A63" s="2">
        <v>52</v>
      </c>
      <c r="B63" s="48">
        <v>1198</v>
      </c>
      <c r="C63" s="1" t="s">
        <v>221</v>
      </c>
      <c r="D63" s="1" t="s">
        <v>25</v>
      </c>
      <c r="E63" s="47">
        <v>6800</v>
      </c>
      <c r="F63" s="47">
        <v>1.7</v>
      </c>
      <c r="G63" s="64">
        <v>3</v>
      </c>
      <c r="H63" s="62" t="s">
        <v>179</v>
      </c>
    </row>
    <row r="64" spans="1:8" ht="30.75" customHeight="1" x14ac:dyDescent="0.3">
      <c r="A64" s="2">
        <v>53</v>
      </c>
      <c r="B64" s="48">
        <v>1199</v>
      </c>
      <c r="C64" s="1" t="s">
        <v>221</v>
      </c>
      <c r="D64" s="1" t="s">
        <v>26</v>
      </c>
      <c r="E64" s="47">
        <v>5616</v>
      </c>
      <c r="F64" s="47">
        <v>1.4039999999999999</v>
      </c>
      <c r="G64" s="64">
        <v>3</v>
      </c>
      <c r="H64" s="62" t="s">
        <v>179</v>
      </c>
    </row>
    <row r="65" spans="1:9" ht="27.75" customHeight="1" x14ac:dyDescent="0.3">
      <c r="A65" s="2">
        <v>54</v>
      </c>
      <c r="B65" s="48">
        <v>1200</v>
      </c>
      <c r="C65" s="1" t="s">
        <v>221</v>
      </c>
      <c r="D65" s="1" t="s">
        <v>27</v>
      </c>
      <c r="E65" s="47">
        <v>6120</v>
      </c>
      <c r="F65" s="47">
        <v>1.53</v>
      </c>
      <c r="G65" s="64">
        <v>3</v>
      </c>
      <c r="H65" s="62" t="s">
        <v>179</v>
      </c>
    </row>
    <row r="66" spans="1:9" ht="28.5" customHeight="1" x14ac:dyDescent="0.3">
      <c r="A66" s="2">
        <v>55</v>
      </c>
      <c r="B66" s="48">
        <v>1201</v>
      </c>
      <c r="C66" s="1" t="s">
        <v>221</v>
      </c>
      <c r="D66" s="1" t="s">
        <v>28</v>
      </c>
      <c r="E66" s="47">
        <v>6400</v>
      </c>
      <c r="F66" s="47">
        <v>1.6</v>
      </c>
      <c r="G66" s="64">
        <v>3</v>
      </c>
      <c r="H66" s="62" t="s">
        <v>179</v>
      </c>
    </row>
    <row r="67" spans="1:9" ht="30" customHeight="1" x14ac:dyDescent="0.3">
      <c r="A67" s="2">
        <v>56</v>
      </c>
      <c r="B67" s="48">
        <v>1202</v>
      </c>
      <c r="C67" s="1" t="s">
        <v>221</v>
      </c>
      <c r="D67" s="1" t="s">
        <v>29</v>
      </c>
      <c r="E67" s="47">
        <v>3200</v>
      </c>
      <c r="F67" s="47">
        <v>0.8</v>
      </c>
      <c r="G67" s="64">
        <v>3</v>
      </c>
      <c r="H67" s="62" t="s">
        <v>179</v>
      </c>
    </row>
    <row r="68" spans="1:9" ht="30.75" customHeight="1" x14ac:dyDescent="0.3">
      <c r="A68" s="2">
        <v>57</v>
      </c>
      <c r="B68" s="48">
        <v>1203</v>
      </c>
      <c r="C68" s="1" t="s">
        <v>221</v>
      </c>
      <c r="D68" s="1" t="s">
        <v>30</v>
      </c>
      <c r="E68" s="47">
        <v>17200</v>
      </c>
      <c r="F68" s="47">
        <v>4.3</v>
      </c>
      <c r="G68" s="64">
        <v>3</v>
      </c>
      <c r="H68" s="62" t="s">
        <v>179</v>
      </c>
    </row>
    <row r="69" spans="1:9" ht="25.5" customHeight="1" x14ac:dyDescent="0.3">
      <c r="A69" s="2">
        <v>58</v>
      </c>
      <c r="B69" s="48">
        <v>1204</v>
      </c>
      <c r="C69" s="1" t="s">
        <v>221</v>
      </c>
      <c r="D69" s="1" t="s">
        <v>31</v>
      </c>
      <c r="E69" s="47">
        <v>6340</v>
      </c>
      <c r="F69" s="47">
        <v>1.585</v>
      </c>
      <c r="G69" s="64">
        <v>3</v>
      </c>
      <c r="H69" s="62" t="s">
        <v>179</v>
      </c>
    </row>
    <row r="70" spans="1:9" ht="33" customHeight="1" x14ac:dyDescent="0.3">
      <c r="A70" s="2">
        <v>59</v>
      </c>
      <c r="B70" s="48">
        <v>1205</v>
      </c>
      <c r="C70" s="1" t="s">
        <v>221</v>
      </c>
      <c r="D70" s="1" t="s">
        <v>32</v>
      </c>
      <c r="E70" s="47">
        <v>10000</v>
      </c>
      <c r="F70" s="47">
        <v>2.5</v>
      </c>
      <c r="G70" s="64">
        <v>3</v>
      </c>
      <c r="H70" s="62" t="s">
        <v>179</v>
      </c>
    </row>
    <row r="71" spans="1:9" ht="28.5" customHeight="1" x14ac:dyDescent="0.3">
      <c r="A71" s="2">
        <v>60</v>
      </c>
      <c r="B71" s="48">
        <v>1206</v>
      </c>
      <c r="C71" s="1" t="s">
        <v>221</v>
      </c>
      <c r="D71" s="1" t="s">
        <v>33</v>
      </c>
      <c r="E71" s="47">
        <v>1640</v>
      </c>
      <c r="F71" s="47">
        <v>0.41</v>
      </c>
      <c r="G71" s="64">
        <v>3</v>
      </c>
      <c r="H71" s="62" t="s">
        <v>179</v>
      </c>
    </row>
    <row r="72" spans="1:9" ht="30" customHeight="1" x14ac:dyDescent="0.3">
      <c r="A72" s="2">
        <v>61</v>
      </c>
      <c r="B72" s="48">
        <v>1207</v>
      </c>
      <c r="C72" s="1" t="s">
        <v>221</v>
      </c>
      <c r="D72" s="1" t="s">
        <v>34</v>
      </c>
      <c r="E72" s="47">
        <v>7600</v>
      </c>
      <c r="F72" s="47">
        <v>1.9</v>
      </c>
      <c r="G72" s="64">
        <v>3</v>
      </c>
      <c r="H72" s="62" t="s">
        <v>179</v>
      </c>
    </row>
    <row r="73" spans="1:9" ht="30" customHeight="1" x14ac:dyDescent="0.3">
      <c r="A73" s="2">
        <v>62</v>
      </c>
      <c r="B73" s="48">
        <v>1208</v>
      </c>
      <c r="C73" s="1" t="s">
        <v>221</v>
      </c>
      <c r="D73" s="1" t="s">
        <v>35</v>
      </c>
      <c r="E73" s="47">
        <v>5800</v>
      </c>
      <c r="F73" s="47">
        <v>1.45</v>
      </c>
      <c r="G73" s="64">
        <v>3</v>
      </c>
      <c r="H73" s="62" t="s">
        <v>179</v>
      </c>
    </row>
    <row r="74" spans="1:9" ht="27.75" customHeight="1" x14ac:dyDescent="0.3">
      <c r="A74" s="2">
        <v>63</v>
      </c>
      <c r="B74" s="48">
        <v>1209</v>
      </c>
      <c r="C74" s="1" t="s">
        <v>221</v>
      </c>
      <c r="D74" s="1" t="s">
        <v>36</v>
      </c>
      <c r="E74" s="47">
        <v>17200</v>
      </c>
      <c r="F74" s="47">
        <v>4.3</v>
      </c>
      <c r="G74" s="64">
        <v>3</v>
      </c>
      <c r="H74" s="62" t="s">
        <v>179</v>
      </c>
    </row>
    <row r="75" spans="1:9" ht="19.5" customHeight="1" x14ac:dyDescent="0.3">
      <c r="A75" s="2"/>
      <c r="B75" s="2"/>
      <c r="C75" s="3"/>
      <c r="D75" s="3" t="s">
        <v>162</v>
      </c>
      <c r="E75" s="26"/>
      <c r="F75" s="26"/>
      <c r="G75" s="64"/>
      <c r="H75" s="48"/>
    </row>
    <row r="76" spans="1:9" ht="13" x14ac:dyDescent="0.3">
      <c r="A76" s="2">
        <v>64</v>
      </c>
      <c r="B76" s="48">
        <v>1210</v>
      </c>
      <c r="C76" s="1" t="s">
        <v>222</v>
      </c>
      <c r="D76" s="1" t="s">
        <v>29</v>
      </c>
      <c r="E76" s="164">
        <v>8000</v>
      </c>
      <c r="F76" s="47">
        <v>2</v>
      </c>
      <c r="G76" s="64">
        <v>3</v>
      </c>
      <c r="H76" s="62" t="s">
        <v>179</v>
      </c>
      <c r="I76" s="146"/>
    </row>
    <row r="77" spans="1:9" ht="13" x14ac:dyDescent="0.3">
      <c r="A77" s="2">
        <v>65</v>
      </c>
      <c r="B77" s="48">
        <v>1211</v>
      </c>
      <c r="C77" s="1" t="s">
        <v>222</v>
      </c>
      <c r="D77" s="1" t="s">
        <v>32</v>
      </c>
      <c r="E77" s="164">
        <v>1920</v>
      </c>
      <c r="F77" s="47">
        <v>0.48</v>
      </c>
      <c r="G77" s="64">
        <v>3</v>
      </c>
      <c r="H77" s="62" t="s">
        <v>179</v>
      </c>
    </row>
    <row r="78" spans="1:9" ht="13" x14ac:dyDescent="0.3">
      <c r="A78" s="2">
        <v>66</v>
      </c>
      <c r="B78" s="48">
        <v>1212</v>
      </c>
      <c r="C78" s="1" t="s">
        <v>222</v>
      </c>
      <c r="D78" s="1" t="s">
        <v>26</v>
      </c>
      <c r="E78" s="164">
        <v>400</v>
      </c>
      <c r="F78" s="47">
        <v>0.1</v>
      </c>
      <c r="G78" s="64">
        <v>3</v>
      </c>
      <c r="H78" s="62" t="s">
        <v>179</v>
      </c>
    </row>
    <row r="79" spans="1:9" ht="13" x14ac:dyDescent="0.3">
      <c r="A79" s="2">
        <v>67</v>
      </c>
      <c r="B79" s="48">
        <v>1213</v>
      </c>
      <c r="C79" s="1" t="s">
        <v>222</v>
      </c>
      <c r="D79" s="1" t="s">
        <v>20</v>
      </c>
      <c r="E79" s="164">
        <v>13920</v>
      </c>
      <c r="F79" s="47">
        <v>3.48</v>
      </c>
      <c r="G79" s="64">
        <v>3</v>
      </c>
      <c r="H79" s="62" t="s">
        <v>179</v>
      </c>
    </row>
    <row r="80" spans="1:9" ht="13" x14ac:dyDescent="0.3">
      <c r="A80" s="2">
        <v>68</v>
      </c>
      <c r="B80" s="48">
        <v>1214</v>
      </c>
      <c r="C80" s="1" t="s">
        <v>222</v>
      </c>
      <c r="D80" s="1" t="s">
        <v>35</v>
      </c>
      <c r="E80" s="164">
        <v>400</v>
      </c>
      <c r="F80" s="47">
        <v>0.1</v>
      </c>
      <c r="G80" s="64">
        <v>3</v>
      </c>
      <c r="H80" s="62" t="s">
        <v>179</v>
      </c>
    </row>
    <row r="81" spans="1:9" ht="13" x14ac:dyDescent="0.3">
      <c r="A81" s="2">
        <v>69</v>
      </c>
      <c r="B81" s="48">
        <v>1215</v>
      </c>
      <c r="C81" s="1" t="s">
        <v>222</v>
      </c>
      <c r="D81" s="1" t="s">
        <v>34</v>
      </c>
      <c r="E81" s="164">
        <v>1200</v>
      </c>
      <c r="F81" s="47">
        <v>0.3</v>
      </c>
      <c r="G81" s="64">
        <v>3</v>
      </c>
      <c r="H81" s="62" t="s">
        <v>179</v>
      </c>
    </row>
    <row r="82" spans="1:9" ht="13" x14ac:dyDescent="0.3">
      <c r="A82" s="2">
        <v>70</v>
      </c>
      <c r="B82" s="48">
        <v>1216</v>
      </c>
      <c r="C82" s="1" t="s">
        <v>222</v>
      </c>
      <c r="D82" s="1" t="s">
        <v>19</v>
      </c>
      <c r="E82" s="164">
        <v>4800</v>
      </c>
      <c r="F82" s="47">
        <v>1.2</v>
      </c>
      <c r="G82" s="64">
        <v>3</v>
      </c>
      <c r="H82" s="62" t="s">
        <v>179</v>
      </c>
    </row>
    <row r="83" spans="1:9" ht="13" x14ac:dyDescent="0.3">
      <c r="A83" s="2">
        <v>71</v>
      </c>
      <c r="B83" s="48">
        <v>1217</v>
      </c>
      <c r="C83" s="1" t="s">
        <v>222</v>
      </c>
      <c r="D83" s="1" t="s">
        <v>11</v>
      </c>
      <c r="E83" s="164">
        <v>800</v>
      </c>
      <c r="F83" s="47">
        <v>0.2</v>
      </c>
      <c r="G83" s="64">
        <v>3</v>
      </c>
      <c r="H83" s="62" t="s">
        <v>179</v>
      </c>
    </row>
    <row r="84" spans="1:9" ht="13" x14ac:dyDescent="0.3">
      <c r="A84" s="2">
        <v>72</v>
      </c>
      <c r="B84" s="48">
        <v>1218</v>
      </c>
      <c r="C84" s="1" t="s">
        <v>222</v>
      </c>
      <c r="D84" s="1" t="s">
        <v>6</v>
      </c>
      <c r="E84" s="164">
        <v>6000</v>
      </c>
      <c r="F84" s="47">
        <v>1.5</v>
      </c>
      <c r="G84" s="64">
        <v>3</v>
      </c>
      <c r="H84" s="62" t="s">
        <v>179</v>
      </c>
    </row>
    <row r="85" spans="1:9" ht="13" x14ac:dyDescent="0.3">
      <c r="A85" s="2">
        <v>73</v>
      </c>
      <c r="B85" s="48">
        <v>1219</v>
      </c>
      <c r="C85" s="1" t="s">
        <v>222</v>
      </c>
      <c r="D85" s="1" t="s">
        <v>33</v>
      </c>
      <c r="E85" s="164">
        <v>10200</v>
      </c>
      <c r="F85" s="47">
        <v>2.5499999999999998</v>
      </c>
      <c r="G85" s="64">
        <v>3</v>
      </c>
      <c r="H85" s="62" t="s">
        <v>179</v>
      </c>
    </row>
    <row r="86" spans="1:9" ht="13" x14ac:dyDescent="0.3">
      <c r="A86" s="2">
        <v>74</v>
      </c>
      <c r="B86" s="48">
        <v>1220</v>
      </c>
      <c r="C86" s="1" t="s">
        <v>222</v>
      </c>
      <c r="D86" s="1" t="s">
        <v>23</v>
      </c>
      <c r="E86" s="164">
        <v>2000</v>
      </c>
      <c r="F86" s="47">
        <v>0.5</v>
      </c>
      <c r="G86" s="64">
        <v>3</v>
      </c>
      <c r="H86" s="62" t="s">
        <v>179</v>
      </c>
    </row>
    <row r="87" spans="1:9" ht="13" x14ac:dyDescent="0.3">
      <c r="A87" s="2">
        <v>75</v>
      </c>
      <c r="B87" s="48">
        <v>1221</v>
      </c>
      <c r="C87" s="1" t="s">
        <v>222</v>
      </c>
      <c r="D87" s="1" t="s">
        <v>24</v>
      </c>
      <c r="E87" s="164">
        <v>2400</v>
      </c>
      <c r="F87" s="47">
        <v>0.6</v>
      </c>
      <c r="G87" s="64">
        <v>3</v>
      </c>
      <c r="H87" s="62" t="s">
        <v>179</v>
      </c>
    </row>
    <row r="88" spans="1:9" ht="13" x14ac:dyDescent="0.3">
      <c r="A88" s="211">
        <v>76</v>
      </c>
      <c r="B88" s="212">
        <v>1222</v>
      </c>
      <c r="C88" s="213" t="s">
        <v>222</v>
      </c>
      <c r="D88" s="213" t="s">
        <v>7</v>
      </c>
      <c r="E88" s="214">
        <v>9851</v>
      </c>
      <c r="F88" s="219">
        <v>2.4350000000000001</v>
      </c>
      <c r="G88" s="215">
        <v>3</v>
      </c>
      <c r="H88" s="216" t="s">
        <v>179</v>
      </c>
    </row>
    <row r="89" spans="1:9" ht="13" x14ac:dyDescent="0.3">
      <c r="A89" s="2">
        <v>77</v>
      </c>
      <c r="B89" s="48">
        <v>1223</v>
      </c>
      <c r="C89" s="1" t="s">
        <v>222</v>
      </c>
      <c r="D89" s="1" t="s">
        <v>25</v>
      </c>
      <c r="E89" s="164">
        <v>2600</v>
      </c>
      <c r="F89" s="47">
        <v>0.65</v>
      </c>
      <c r="G89" s="64">
        <v>3</v>
      </c>
      <c r="H89" s="62" t="s">
        <v>179</v>
      </c>
    </row>
    <row r="90" spans="1:9" ht="13" x14ac:dyDescent="0.3">
      <c r="A90" s="2">
        <v>78</v>
      </c>
      <c r="B90" s="48">
        <v>1224</v>
      </c>
      <c r="C90" s="1" t="s">
        <v>222</v>
      </c>
      <c r="D90" s="1" t="s">
        <v>22</v>
      </c>
      <c r="E90" s="164">
        <v>10400</v>
      </c>
      <c r="F90" s="47">
        <v>2.6</v>
      </c>
      <c r="G90" s="64">
        <v>3</v>
      </c>
      <c r="H90" s="62" t="s">
        <v>179</v>
      </c>
      <c r="I90" s="146"/>
    </row>
    <row r="91" spans="1:9" ht="13" x14ac:dyDescent="0.3">
      <c r="A91" s="2">
        <v>79</v>
      </c>
      <c r="B91" s="48">
        <v>1225</v>
      </c>
      <c r="C91" s="1" t="s">
        <v>222</v>
      </c>
      <c r="D91" s="1" t="s">
        <v>21</v>
      </c>
      <c r="E91" s="164">
        <v>4200</v>
      </c>
      <c r="F91" s="47">
        <v>1.05</v>
      </c>
      <c r="G91" s="64">
        <v>3</v>
      </c>
      <c r="H91" s="62" t="s">
        <v>179</v>
      </c>
      <c r="I91" s="146"/>
    </row>
    <row r="92" spans="1:9" ht="13" x14ac:dyDescent="0.3">
      <c r="A92" s="2">
        <v>80</v>
      </c>
      <c r="B92" s="48">
        <v>1226</v>
      </c>
      <c r="C92" s="1" t="s">
        <v>222</v>
      </c>
      <c r="D92" s="1" t="s">
        <v>17</v>
      </c>
      <c r="E92" s="164">
        <v>600</v>
      </c>
      <c r="F92" s="47">
        <v>0.15</v>
      </c>
      <c r="G92" s="64">
        <v>3</v>
      </c>
      <c r="H92" s="62" t="s">
        <v>179</v>
      </c>
      <c r="I92" s="91"/>
    </row>
    <row r="93" spans="1:9" ht="13" x14ac:dyDescent="0.3">
      <c r="A93" s="2">
        <v>81</v>
      </c>
      <c r="B93" s="48">
        <v>1227</v>
      </c>
      <c r="C93" s="1" t="s">
        <v>222</v>
      </c>
      <c r="D93" s="1" t="s">
        <v>16</v>
      </c>
      <c r="E93" s="164">
        <v>4000</v>
      </c>
      <c r="F93" s="47">
        <v>1</v>
      </c>
      <c r="G93" s="64">
        <v>3</v>
      </c>
      <c r="H93" s="62" t="s">
        <v>179</v>
      </c>
      <c r="I93" s="91"/>
    </row>
    <row r="94" spans="1:9" ht="13" x14ac:dyDescent="0.3">
      <c r="A94" s="2">
        <v>82</v>
      </c>
      <c r="B94" s="48">
        <v>1228</v>
      </c>
      <c r="C94" s="1" t="s">
        <v>222</v>
      </c>
      <c r="D94" s="1" t="s">
        <v>36</v>
      </c>
      <c r="E94" s="47">
        <v>21840</v>
      </c>
      <c r="F94" s="47">
        <v>5.46</v>
      </c>
      <c r="G94" s="64">
        <v>3</v>
      </c>
      <c r="H94" s="62" t="s">
        <v>179</v>
      </c>
      <c r="I94" s="146"/>
    </row>
    <row r="95" spans="1:9" ht="13" x14ac:dyDescent="0.3">
      <c r="A95" s="190">
        <v>83</v>
      </c>
      <c r="B95" s="169">
        <v>1229</v>
      </c>
      <c r="C95" s="170" t="s">
        <v>222</v>
      </c>
      <c r="D95" s="170" t="s">
        <v>13</v>
      </c>
      <c r="E95" s="171">
        <v>4161</v>
      </c>
      <c r="F95" s="174">
        <v>1.3360000000000001</v>
      </c>
      <c r="G95" s="172">
        <v>3</v>
      </c>
      <c r="H95" s="173" t="s">
        <v>179</v>
      </c>
      <c r="I95" s="146"/>
    </row>
    <row r="96" spans="1:9" ht="13" x14ac:dyDescent="0.3">
      <c r="A96" s="2">
        <v>84</v>
      </c>
      <c r="B96" s="2">
        <v>1230</v>
      </c>
      <c r="C96" s="1" t="s">
        <v>222</v>
      </c>
      <c r="D96" s="1" t="s">
        <v>12</v>
      </c>
      <c r="E96" s="164">
        <v>4000</v>
      </c>
      <c r="F96" s="47">
        <v>1</v>
      </c>
      <c r="G96" s="64">
        <v>3</v>
      </c>
      <c r="H96" s="62" t="s">
        <v>179</v>
      </c>
    </row>
    <row r="97" spans="1:8" ht="26" x14ac:dyDescent="0.3">
      <c r="A97" s="2">
        <v>85</v>
      </c>
      <c r="B97" s="2">
        <v>3211</v>
      </c>
      <c r="C97" s="179" t="s">
        <v>559</v>
      </c>
      <c r="D97" s="179" t="s">
        <v>560</v>
      </c>
      <c r="E97" s="192">
        <v>8000</v>
      </c>
      <c r="F97" s="192">
        <v>2</v>
      </c>
      <c r="G97" s="180">
        <v>3</v>
      </c>
      <c r="H97" s="181" t="s">
        <v>179</v>
      </c>
    </row>
    <row r="98" spans="1:8" ht="13" x14ac:dyDescent="0.3">
      <c r="A98" s="112"/>
      <c r="B98" s="112"/>
      <c r="C98" s="116" t="s">
        <v>148</v>
      </c>
      <c r="D98" s="116"/>
      <c r="E98" s="114">
        <f>SUM(E39:E97)</f>
        <v>364129.14</v>
      </c>
      <c r="F98" s="114">
        <f>SUM(F39:F97)</f>
        <v>91.385999999999981</v>
      </c>
      <c r="G98" s="154"/>
      <c r="H98" s="115"/>
    </row>
    <row r="99" spans="1:8" ht="13" x14ac:dyDescent="0.3">
      <c r="A99" s="19"/>
      <c r="B99" s="19"/>
      <c r="C99" s="17" t="s">
        <v>181</v>
      </c>
      <c r="D99" s="17"/>
      <c r="E99" s="117">
        <f>E98+E37+E26</f>
        <v>435295.4</v>
      </c>
      <c r="F99" s="117">
        <f>F98+F37+F26</f>
        <v>108.76999999999998</v>
      </c>
      <c r="G99" s="151"/>
      <c r="H99" s="100"/>
    </row>
    <row r="100" spans="1:8" ht="13" x14ac:dyDescent="0.3">
      <c r="A100" s="21"/>
      <c r="B100" s="21"/>
      <c r="C100" s="45" t="s">
        <v>167</v>
      </c>
      <c r="D100" s="45"/>
      <c r="E100" s="45">
        <f>E26</f>
        <v>41425.759999999995</v>
      </c>
      <c r="F100" s="45">
        <f>F26</f>
        <v>10.094000000000001</v>
      </c>
      <c r="G100" s="64"/>
      <c r="H100" s="48"/>
    </row>
    <row r="101" spans="1:8" ht="13" x14ac:dyDescent="0.3">
      <c r="A101" s="104"/>
      <c r="B101" s="104"/>
      <c r="C101" s="118" t="s">
        <v>190</v>
      </c>
      <c r="D101" s="118"/>
      <c r="E101" s="118">
        <v>0</v>
      </c>
      <c r="F101" s="118">
        <v>0</v>
      </c>
      <c r="G101" s="152"/>
      <c r="H101" s="107"/>
    </row>
    <row r="102" spans="1:8" ht="13" x14ac:dyDescent="0.3">
      <c r="A102" s="104"/>
      <c r="B102" s="104"/>
      <c r="C102" s="118" t="s">
        <v>191</v>
      </c>
      <c r="D102" s="118"/>
      <c r="E102" s="118">
        <f>E100-E101</f>
        <v>41425.759999999995</v>
      </c>
      <c r="F102" s="118">
        <f>F100-F101</f>
        <v>10.094000000000001</v>
      </c>
      <c r="G102" s="152"/>
      <c r="H102" s="107"/>
    </row>
    <row r="103" spans="1:8" ht="13" x14ac:dyDescent="0.3">
      <c r="A103" s="21"/>
      <c r="B103" s="21"/>
      <c r="C103" s="45" t="s">
        <v>166</v>
      </c>
      <c r="D103" s="45"/>
      <c r="E103" s="45">
        <f>E37</f>
        <v>29740.5</v>
      </c>
      <c r="F103" s="45">
        <f>F37</f>
        <v>7.2900000000000009</v>
      </c>
      <c r="G103" s="64"/>
      <c r="H103" s="48"/>
    </row>
    <row r="104" spans="1:8" ht="13" x14ac:dyDescent="0.3">
      <c r="A104" s="104"/>
      <c r="B104" s="104"/>
      <c r="C104" s="118" t="s">
        <v>190</v>
      </c>
      <c r="D104" s="118"/>
      <c r="E104" s="118">
        <v>0</v>
      </c>
      <c r="F104" s="118">
        <v>0</v>
      </c>
      <c r="G104" s="152"/>
      <c r="H104" s="107"/>
    </row>
    <row r="105" spans="1:8" ht="13" x14ac:dyDescent="0.3">
      <c r="A105" s="104"/>
      <c r="B105" s="104"/>
      <c r="C105" s="118" t="s">
        <v>191</v>
      </c>
      <c r="D105" s="118"/>
      <c r="E105" s="118">
        <f>E103-E104</f>
        <v>29740.5</v>
      </c>
      <c r="F105" s="118">
        <f>F103-F104</f>
        <v>7.2900000000000009</v>
      </c>
      <c r="G105" s="152"/>
      <c r="H105" s="107"/>
    </row>
    <row r="106" spans="1:8" ht="13" x14ac:dyDescent="0.3">
      <c r="A106" s="21"/>
      <c r="B106" s="21"/>
      <c r="C106" s="45" t="s">
        <v>168</v>
      </c>
      <c r="D106" s="45"/>
      <c r="E106" s="45">
        <f>E98</f>
        <v>364129.14</v>
      </c>
      <c r="F106" s="45">
        <f>F98</f>
        <v>91.385999999999981</v>
      </c>
      <c r="G106" s="64"/>
      <c r="H106" s="48"/>
    </row>
    <row r="107" spans="1:8" ht="13" x14ac:dyDescent="0.3">
      <c r="A107" s="104"/>
      <c r="B107" s="104"/>
      <c r="C107" s="118" t="s">
        <v>190</v>
      </c>
      <c r="D107" s="118"/>
      <c r="E107" s="118">
        <f>E76+E77+E78+E79+E80+E81+E82+E83+E84+E85+E86+E87+E88+E89+E90+E91+E92+E93+E94+E95+E96+E97</f>
        <v>121692</v>
      </c>
      <c r="F107" s="118">
        <f>F76+F77+F78+F79+F80+F81+F82+F83+F84+F85+F86+F87+F88+F89+F90+F91+F92+F93+F94+F95+F96+F97</f>
        <v>30.690999999999999</v>
      </c>
      <c r="G107" s="152"/>
      <c r="H107" s="107"/>
    </row>
    <row r="108" spans="1:8" ht="13" x14ac:dyDescent="0.3">
      <c r="A108" s="104"/>
      <c r="B108" s="104"/>
      <c r="C108" s="118" t="s">
        <v>191</v>
      </c>
      <c r="D108" s="118"/>
      <c r="E108" s="118">
        <f>E106-E107</f>
        <v>242437.14</v>
      </c>
      <c r="F108" s="118">
        <f>F106-F107</f>
        <v>60.694999999999979</v>
      </c>
      <c r="G108" s="152"/>
      <c r="H108" s="107"/>
    </row>
    <row r="109" spans="1:8" ht="13" x14ac:dyDescent="0.3">
      <c r="A109" s="83"/>
      <c r="B109" s="83"/>
      <c r="C109" s="87" t="s">
        <v>182</v>
      </c>
      <c r="D109" s="87"/>
      <c r="E109" s="84"/>
      <c r="F109" s="84"/>
      <c r="G109" s="155"/>
      <c r="H109" s="85"/>
    </row>
    <row r="110" spans="1:8" ht="29.25" customHeight="1" x14ac:dyDescent="0.3">
      <c r="A110" s="119"/>
      <c r="B110" s="119"/>
      <c r="C110" s="120" t="s">
        <v>163</v>
      </c>
      <c r="D110" s="120"/>
      <c r="E110" s="121"/>
      <c r="F110" s="121"/>
      <c r="G110" s="156"/>
      <c r="H110" s="111"/>
    </row>
    <row r="111" spans="1:8" ht="35.25" customHeight="1" x14ac:dyDescent="0.3">
      <c r="A111" s="2">
        <v>86</v>
      </c>
      <c r="B111" s="48">
        <v>1294</v>
      </c>
      <c r="C111" s="5" t="s">
        <v>223</v>
      </c>
      <c r="D111" s="5" t="s">
        <v>101</v>
      </c>
      <c r="E111" s="31">
        <v>600</v>
      </c>
      <c r="F111" s="32">
        <v>0.14799999999999999</v>
      </c>
      <c r="G111" s="64">
        <v>3</v>
      </c>
      <c r="H111" s="62" t="s">
        <v>220</v>
      </c>
    </row>
    <row r="112" spans="1:8" ht="26.25" customHeight="1" x14ac:dyDescent="0.3">
      <c r="A112" s="2">
        <v>87</v>
      </c>
      <c r="B112" s="48">
        <v>1295</v>
      </c>
      <c r="C112" s="5" t="s">
        <v>223</v>
      </c>
      <c r="D112" s="5" t="s">
        <v>102</v>
      </c>
      <c r="E112" s="31">
        <v>1700</v>
      </c>
      <c r="F112" s="32">
        <v>0.42</v>
      </c>
      <c r="G112" s="64">
        <v>3</v>
      </c>
      <c r="H112" s="62" t="s">
        <v>220</v>
      </c>
    </row>
    <row r="113" spans="1:8" ht="26" x14ac:dyDescent="0.3">
      <c r="A113" s="2">
        <v>88</v>
      </c>
      <c r="B113" s="48">
        <v>1296</v>
      </c>
      <c r="C113" s="5" t="s">
        <v>223</v>
      </c>
      <c r="D113" s="5" t="s">
        <v>103</v>
      </c>
      <c r="E113" s="31">
        <v>1000</v>
      </c>
      <c r="F113" s="33">
        <v>0.25</v>
      </c>
      <c r="G113" s="64">
        <v>3</v>
      </c>
      <c r="H113" s="62" t="s">
        <v>220</v>
      </c>
    </row>
    <row r="114" spans="1:8" ht="26" x14ac:dyDescent="0.3">
      <c r="A114" s="2">
        <v>89</v>
      </c>
      <c r="B114" s="68">
        <v>1301</v>
      </c>
      <c r="C114" s="5" t="s">
        <v>223</v>
      </c>
      <c r="D114" s="5" t="s">
        <v>107</v>
      </c>
      <c r="E114" s="69">
        <v>2636</v>
      </c>
      <c r="F114" s="70">
        <v>0.753</v>
      </c>
      <c r="G114" s="64">
        <v>3</v>
      </c>
      <c r="H114" s="62" t="s">
        <v>220</v>
      </c>
    </row>
    <row r="115" spans="1:8" ht="26" x14ac:dyDescent="0.3">
      <c r="A115" s="2">
        <v>90</v>
      </c>
      <c r="B115" s="48">
        <v>1776</v>
      </c>
      <c r="C115" s="5" t="s">
        <v>144</v>
      </c>
      <c r="D115" s="5" t="s">
        <v>78</v>
      </c>
      <c r="E115" s="26">
        <v>931</v>
      </c>
      <c r="F115" s="26">
        <v>0.214</v>
      </c>
      <c r="G115" s="64">
        <v>3</v>
      </c>
      <c r="H115" s="62" t="s">
        <v>220</v>
      </c>
    </row>
    <row r="116" spans="1:8" ht="26" x14ac:dyDescent="0.3">
      <c r="A116" s="2">
        <v>91</v>
      </c>
      <c r="B116" s="48">
        <v>1777</v>
      </c>
      <c r="C116" s="5" t="s">
        <v>144</v>
      </c>
      <c r="D116" s="5" t="s">
        <v>63</v>
      </c>
      <c r="E116" s="26">
        <v>11200.5</v>
      </c>
      <c r="F116" s="26">
        <v>2.5150000000000001</v>
      </c>
      <c r="G116" s="64">
        <v>3</v>
      </c>
      <c r="H116" s="62" t="s">
        <v>220</v>
      </c>
    </row>
    <row r="117" spans="1:8" ht="41.25" customHeight="1" x14ac:dyDescent="0.3">
      <c r="A117" s="2">
        <v>92</v>
      </c>
      <c r="B117" s="48">
        <v>1778</v>
      </c>
      <c r="C117" s="5" t="s">
        <v>144</v>
      </c>
      <c r="D117" s="5" t="s">
        <v>98</v>
      </c>
      <c r="E117" s="26">
        <v>0</v>
      </c>
      <c r="F117" s="26">
        <v>0</v>
      </c>
      <c r="G117" s="64">
        <v>3</v>
      </c>
      <c r="H117" s="62" t="s">
        <v>220</v>
      </c>
    </row>
    <row r="118" spans="1:8" ht="13" x14ac:dyDescent="0.3">
      <c r="A118" s="119"/>
      <c r="B118" s="119"/>
      <c r="C118" s="120" t="s">
        <v>145</v>
      </c>
      <c r="D118" s="120"/>
      <c r="E118" s="122">
        <f>SUM(E111:E117)</f>
        <v>18067.5</v>
      </c>
      <c r="F118" s="122">
        <f>SUM(F111:F117)</f>
        <v>4.3</v>
      </c>
      <c r="G118" s="156"/>
      <c r="H118" s="111"/>
    </row>
    <row r="119" spans="1:8" ht="26" x14ac:dyDescent="0.3">
      <c r="A119" s="101"/>
      <c r="B119" s="101"/>
      <c r="C119" s="123" t="s">
        <v>131</v>
      </c>
      <c r="D119" s="123"/>
      <c r="E119" s="124"/>
      <c r="F119" s="124"/>
      <c r="G119" s="153"/>
      <c r="H119" s="103"/>
    </row>
    <row r="120" spans="1:8" ht="30" customHeight="1" x14ac:dyDescent="0.3">
      <c r="A120" s="2">
        <v>93</v>
      </c>
      <c r="B120" s="48">
        <v>1303</v>
      </c>
      <c r="C120" s="5" t="s">
        <v>131</v>
      </c>
      <c r="D120" s="5" t="s">
        <v>109</v>
      </c>
      <c r="E120" s="31">
        <v>900</v>
      </c>
      <c r="F120" s="32">
        <v>0.23200000000000001</v>
      </c>
      <c r="G120" s="64">
        <v>3</v>
      </c>
      <c r="H120" s="62" t="s">
        <v>217</v>
      </c>
    </row>
    <row r="121" spans="1:8" ht="29.25" customHeight="1" x14ac:dyDescent="0.3">
      <c r="A121" s="2">
        <v>94</v>
      </c>
      <c r="B121" s="48">
        <v>1304</v>
      </c>
      <c r="C121" s="5" t="s">
        <v>131</v>
      </c>
      <c r="D121" s="5" t="s">
        <v>110</v>
      </c>
      <c r="E121" s="34">
        <v>2700</v>
      </c>
      <c r="F121" s="32">
        <v>0.68300000000000005</v>
      </c>
      <c r="G121" s="64">
        <v>3</v>
      </c>
      <c r="H121" s="62" t="s">
        <v>217</v>
      </c>
    </row>
    <row r="122" spans="1:8" ht="27" customHeight="1" x14ac:dyDescent="0.3">
      <c r="A122" s="2">
        <v>95</v>
      </c>
      <c r="B122" s="48">
        <v>1305</v>
      </c>
      <c r="C122" s="5" t="s">
        <v>131</v>
      </c>
      <c r="D122" s="5" t="s">
        <v>111</v>
      </c>
      <c r="E122" s="34">
        <v>1200</v>
      </c>
      <c r="F122" s="32">
        <v>0.3</v>
      </c>
      <c r="G122" s="64">
        <v>3</v>
      </c>
      <c r="H122" s="62" t="s">
        <v>217</v>
      </c>
    </row>
    <row r="123" spans="1:8" ht="37.5" customHeight="1" x14ac:dyDescent="0.3">
      <c r="A123" s="2">
        <v>96</v>
      </c>
      <c r="B123" s="48">
        <v>1306</v>
      </c>
      <c r="C123" s="5" t="s">
        <v>131</v>
      </c>
      <c r="D123" s="5" t="s">
        <v>112</v>
      </c>
      <c r="E123" s="34">
        <v>800</v>
      </c>
      <c r="F123" s="32">
        <v>0.222</v>
      </c>
      <c r="G123" s="64">
        <v>3</v>
      </c>
      <c r="H123" s="62" t="s">
        <v>217</v>
      </c>
    </row>
    <row r="124" spans="1:8" ht="57.75" customHeight="1" x14ac:dyDescent="0.3">
      <c r="A124" s="2">
        <v>97</v>
      </c>
      <c r="B124" s="48">
        <v>1307</v>
      </c>
      <c r="C124" s="5" t="s">
        <v>131</v>
      </c>
      <c r="D124" s="5" t="s">
        <v>113</v>
      </c>
      <c r="E124" s="31">
        <v>1800</v>
      </c>
      <c r="F124" s="33">
        <v>0.41</v>
      </c>
      <c r="G124" s="64">
        <v>3</v>
      </c>
      <c r="H124" s="62" t="s">
        <v>217</v>
      </c>
    </row>
    <row r="125" spans="1:8" ht="48.75" customHeight="1" x14ac:dyDescent="0.3">
      <c r="A125" s="2">
        <v>98</v>
      </c>
      <c r="B125" s="48">
        <v>1308</v>
      </c>
      <c r="C125" s="5" t="s">
        <v>131</v>
      </c>
      <c r="D125" s="5" t="s">
        <v>114</v>
      </c>
      <c r="E125" s="31">
        <v>400</v>
      </c>
      <c r="F125" s="33">
        <v>0.1</v>
      </c>
      <c r="G125" s="64">
        <v>3</v>
      </c>
      <c r="H125" s="62" t="s">
        <v>217</v>
      </c>
    </row>
    <row r="126" spans="1:8" ht="33.75" customHeight="1" x14ac:dyDescent="0.3">
      <c r="A126" s="2">
        <v>99</v>
      </c>
      <c r="B126" s="48">
        <v>1309</v>
      </c>
      <c r="C126" s="5" t="s">
        <v>131</v>
      </c>
      <c r="D126" s="5" t="s">
        <v>115</v>
      </c>
      <c r="E126" s="34">
        <v>600</v>
      </c>
      <c r="F126" s="32">
        <v>0.15</v>
      </c>
      <c r="G126" s="64">
        <v>3</v>
      </c>
      <c r="H126" s="62" t="s">
        <v>217</v>
      </c>
    </row>
    <row r="127" spans="1:8" ht="26" x14ac:dyDescent="0.3">
      <c r="A127" s="2">
        <v>100</v>
      </c>
      <c r="B127" s="48">
        <v>1310</v>
      </c>
      <c r="C127" s="5" t="s">
        <v>131</v>
      </c>
      <c r="D127" s="5" t="s">
        <v>116</v>
      </c>
      <c r="E127" s="34">
        <v>400</v>
      </c>
      <c r="F127" s="32">
        <v>0.1</v>
      </c>
      <c r="G127" s="64">
        <v>3</v>
      </c>
      <c r="H127" s="62" t="s">
        <v>217</v>
      </c>
    </row>
    <row r="128" spans="1:8" ht="32.25" customHeight="1" x14ac:dyDescent="0.3">
      <c r="A128" s="2">
        <v>101</v>
      </c>
      <c r="B128" s="48">
        <v>1311</v>
      </c>
      <c r="C128" s="5" t="s">
        <v>131</v>
      </c>
      <c r="D128" s="6" t="s">
        <v>117</v>
      </c>
      <c r="E128" s="35">
        <v>1200</v>
      </c>
      <c r="F128" s="36">
        <v>0.3</v>
      </c>
      <c r="G128" s="64">
        <v>3</v>
      </c>
      <c r="H128" s="62" t="s">
        <v>217</v>
      </c>
    </row>
    <row r="129" spans="1:8" ht="26" x14ac:dyDescent="0.3">
      <c r="A129" s="2">
        <v>102</v>
      </c>
      <c r="B129" s="48">
        <v>1312</v>
      </c>
      <c r="C129" s="5" t="s">
        <v>131</v>
      </c>
      <c r="D129" s="6" t="s">
        <v>118</v>
      </c>
      <c r="E129" s="35">
        <v>1100</v>
      </c>
      <c r="F129" s="36">
        <v>0.27100000000000002</v>
      </c>
      <c r="G129" s="64">
        <v>3</v>
      </c>
      <c r="H129" s="62" t="s">
        <v>217</v>
      </c>
    </row>
    <row r="130" spans="1:8" ht="26" x14ac:dyDescent="0.3">
      <c r="A130" s="2">
        <v>103</v>
      </c>
      <c r="B130" s="48">
        <v>1313</v>
      </c>
      <c r="C130" s="5" t="s">
        <v>131</v>
      </c>
      <c r="D130" s="5" t="s">
        <v>119</v>
      </c>
      <c r="E130" s="35">
        <v>415</v>
      </c>
      <c r="F130" s="36">
        <v>0.114</v>
      </c>
      <c r="G130" s="64">
        <v>3</v>
      </c>
      <c r="H130" s="62" t="s">
        <v>217</v>
      </c>
    </row>
    <row r="131" spans="1:8" ht="26" x14ac:dyDescent="0.3">
      <c r="A131" s="2">
        <v>104</v>
      </c>
      <c r="B131" s="48">
        <v>1314</v>
      </c>
      <c r="C131" s="5" t="s">
        <v>131</v>
      </c>
      <c r="D131" s="5" t="s">
        <v>120</v>
      </c>
      <c r="E131" s="31">
        <v>1000</v>
      </c>
      <c r="F131" s="33">
        <v>0.28999999999999998</v>
      </c>
      <c r="G131" s="64">
        <v>3</v>
      </c>
      <c r="H131" s="62" t="s">
        <v>217</v>
      </c>
    </row>
    <row r="132" spans="1:8" ht="27" customHeight="1" x14ac:dyDescent="0.3">
      <c r="A132" s="2">
        <v>105</v>
      </c>
      <c r="B132" s="48">
        <v>1315</v>
      </c>
      <c r="C132" s="5" t="s">
        <v>131</v>
      </c>
      <c r="D132" s="5" t="s">
        <v>121</v>
      </c>
      <c r="E132" s="35">
        <v>200</v>
      </c>
      <c r="F132" s="36">
        <v>3.6999999999999998E-2</v>
      </c>
      <c r="G132" s="64">
        <v>3</v>
      </c>
      <c r="H132" s="62" t="s">
        <v>217</v>
      </c>
    </row>
    <row r="133" spans="1:8" ht="26" x14ac:dyDescent="0.3">
      <c r="A133" s="2">
        <v>106</v>
      </c>
      <c r="B133" s="48">
        <v>1316</v>
      </c>
      <c r="C133" s="5" t="s">
        <v>131</v>
      </c>
      <c r="D133" s="5" t="s">
        <v>122</v>
      </c>
      <c r="E133" s="35">
        <v>2658</v>
      </c>
      <c r="F133" s="36">
        <v>0.8</v>
      </c>
      <c r="G133" s="64">
        <v>3</v>
      </c>
      <c r="H133" s="62" t="s">
        <v>217</v>
      </c>
    </row>
    <row r="134" spans="1:8" ht="26" x14ac:dyDescent="0.3">
      <c r="A134" s="2">
        <v>107</v>
      </c>
      <c r="B134" s="48">
        <v>1317</v>
      </c>
      <c r="C134" s="5" t="s">
        <v>131</v>
      </c>
      <c r="D134" s="5" t="s">
        <v>123</v>
      </c>
      <c r="E134" s="35">
        <v>1900</v>
      </c>
      <c r="F134" s="36">
        <v>0.46200000000000002</v>
      </c>
      <c r="G134" s="64">
        <v>3</v>
      </c>
      <c r="H134" s="62" t="s">
        <v>217</v>
      </c>
    </row>
    <row r="135" spans="1:8" ht="26" x14ac:dyDescent="0.3">
      <c r="A135" s="2">
        <v>108</v>
      </c>
      <c r="B135" s="48">
        <v>1318</v>
      </c>
      <c r="C135" s="5" t="s">
        <v>131</v>
      </c>
      <c r="D135" s="5" t="s">
        <v>124</v>
      </c>
      <c r="E135" s="31">
        <v>2400</v>
      </c>
      <c r="F135" s="33">
        <v>0.745</v>
      </c>
      <c r="G135" s="64">
        <v>3</v>
      </c>
      <c r="H135" s="62" t="s">
        <v>217</v>
      </c>
    </row>
    <row r="136" spans="1:8" ht="36.75" customHeight="1" x14ac:dyDescent="0.3">
      <c r="A136" s="2">
        <v>109</v>
      </c>
      <c r="B136" s="48">
        <v>1319</v>
      </c>
      <c r="C136" s="5" t="s">
        <v>131</v>
      </c>
      <c r="D136" s="5" t="s">
        <v>125</v>
      </c>
      <c r="E136" s="35">
        <v>1200</v>
      </c>
      <c r="F136" s="36">
        <v>0.29799999999999999</v>
      </c>
      <c r="G136" s="64">
        <v>3</v>
      </c>
      <c r="H136" s="62" t="s">
        <v>217</v>
      </c>
    </row>
    <row r="137" spans="1:8" ht="39" customHeight="1" x14ac:dyDescent="0.3">
      <c r="A137" s="2">
        <v>110</v>
      </c>
      <c r="B137" s="48">
        <v>1320</v>
      </c>
      <c r="C137" s="5" t="s">
        <v>131</v>
      </c>
      <c r="D137" s="5" t="s">
        <v>126</v>
      </c>
      <c r="E137" s="35">
        <v>400</v>
      </c>
      <c r="F137" s="36">
        <v>9.6000000000000002E-2</v>
      </c>
      <c r="G137" s="64">
        <v>3</v>
      </c>
      <c r="H137" s="62" t="s">
        <v>217</v>
      </c>
    </row>
    <row r="138" spans="1:8" ht="26" x14ac:dyDescent="0.3">
      <c r="A138" s="2">
        <v>111</v>
      </c>
      <c r="B138" s="48">
        <v>1321</v>
      </c>
      <c r="C138" s="5" t="s">
        <v>131</v>
      </c>
      <c r="D138" s="5" t="s">
        <v>127</v>
      </c>
      <c r="E138" s="31">
        <v>2500</v>
      </c>
      <c r="F138" s="33">
        <v>0.72099999999999997</v>
      </c>
      <c r="G138" s="64">
        <v>3</v>
      </c>
      <c r="H138" s="62" t="s">
        <v>217</v>
      </c>
    </row>
    <row r="139" spans="1:8" ht="29.25" customHeight="1" x14ac:dyDescent="0.3">
      <c r="A139" s="2">
        <v>112</v>
      </c>
      <c r="B139" s="48">
        <v>1322</v>
      </c>
      <c r="C139" s="5" t="s">
        <v>131</v>
      </c>
      <c r="D139" s="5" t="s">
        <v>128</v>
      </c>
      <c r="E139" s="31">
        <v>600</v>
      </c>
      <c r="F139" s="33">
        <v>0.17899999999999999</v>
      </c>
      <c r="G139" s="64">
        <v>3</v>
      </c>
      <c r="H139" s="62" t="s">
        <v>217</v>
      </c>
    </row>
    <row r="140" spans="1:8" ht="45" customHeight="1" x14ac:dyDescent="0.3">
      <c r="A140" s="2">
        <v>113</v>
      </c>
      <c r="B140" s="48">
        <v>1323</v>
      </c>
      <c r="C140" s="5" t="s">
        <v>131</v>
      </c>
      <c r="D140" s="5" t="s">
        <v>129</v>
      </c>
      <c r="E140" s="31">
        <v>1300</v>
      </c>
      <c r="F140" s="33">
        <v>0.40600000000000003</v>
      </c>
      <c r="G140" s="64">
        <v>3</v>
      </c>
      <c r="H140" s="62" t="s">
        <v>217</v>
      </c>
    </row>
    <row r="141" spans="1:8" ht="55.5" customHeight="1" x14ac:dyDescent="0.3">
      <c r="A141" s="2">
        <v>114</v>
      </c>
      <c r="B141" s="48">
        <v>1299</v>
      </c>
      <c r="C141" s="5" t="s">
        <v>131</v>
      </c>
      <c r="D141" s="5" t="s">
        <v>143</v>
      </c>
      <c r="E141" s="31">
        <v>2800</v>
      </c>
      <c r="F141" s="33">
        <v>0.72499999999999998</v>
      </c>
      <c r="G141" s="64">
        <v>3</v>
      </c>
      <c r="H141" s="62" t="s">
        <v>217</v>
      </c>
    </row>
    <row r="142" spans="1:8" ht="26" x14ac:dyDescent="0.3">
      <c r="A142" s="2">
        <v>115</v>
      </c>
      <c r="B142" s="48">
        <v>1300</v>
      </c>
      <c r="C142" s="5" t="s">
        <v>131</v>
      </c>
      <c r="D142" s="5" t="s">
        <v>106</v>
      </c>
      <c r="E142" s="37">
        <v>3700</v>
      </c>
      <c r="F142" s="37">
        <v>1.0189999999999999</v>
      </c>
      <c r="G142" s="64">
        <v>3</v>
      </c>
      <c r="H142" s="62" t="s">
        <v>217</v>
      </c>
    </row>
    <row r="143" spans="1:8" ht="32.25" customHeight="1" x14ac:dyDescent="0.3">
      <c r="A143" s="2">
        <v>116</v>
      </c>
      <c r="B143" s="48">
        <v>1297</v>
      </c>
      <c r="C143" s="5" t="s">
        <v>131</v>
      </c>
      <c r="D143" s="5" t="s">
        <v>104</v>
      </c>
      <c r="E143" s="37">
        <v>884</v>
      </c>
      <c r="F143" s="37">
        <v>0.182</v>
      </c>
      <c r="G143" s="64">
        <v>3</v>
      </c>
      <c r="H143" s="62" t="s">
        <v>217</v>
      </c>
    </row>
    <row r="144" spans="1:8" ht="26" x14ac:dyDescent="0.3">
      <c r="A144" s="2">
        <v>117</v>
      </c>
      <c r="B144" s="48">
        <v>1302</v>
      </c>
      <c r="C144" s="5" t="s">
        <v>131</v>
      </c>
      <c r="D144" s="5" t="s">
        <v>108</v>
      </c>
      <c r="E144" s="37">
        <v>1500</v>
      </c>
      <c r="F144" s="37">
        <v>0.26300000000000001</v>
      </c>
      <c r="G144" s="64">
        <v>3</v>
      </c>
      <c r="H144" s="62" t="s">
        <v>217</v>
      </c>
    </row>
    <row r="145" spans="1:8" ht="26" x14ac:dyDescent="0.3">
      <c r="A145" s="2">
        <v>118</v>
      </c>
      <c r="B145" s="48">
        <v>1298</v>
      </c>
      <c r="C145" s="5" t="s">
        <v>131</v>
      </c>
      <c r="D145" s="5" t="s">
        <v>105</v>
      </c>
      <c r="E145" s="37">
        <v>1100</v>
      </c>
      <c r="F145" s="37">
        <v>0.28999999999999998</v>
      </c>
      <c r="G145" s="64">
        <v>3</v>
      </c>
      <c r="H145" s="62" t="s">
        <v>217</v>
      </c>
    </row>
    <row r="146" spans="1:8" ht="39" x14ac:dyDescent="0.3">
      <c r="A146" s="2">
        <v>119</v>
      </c>
      <c r="B146" s="48">
        <v>1779</v>
      </c>
      <c r="C146" s="5" t="s">
        <v>131</v>
      </c>
      <c r="D146" s="5" t="s">
        <v>98</v>
      </c>
      <c r="E146" s="37">
        <v>0</v>
      </c>
      <c r="F146" s="37">
        <v>0</v>
      </c>
      <c r="G146" s="64">
        <v>3</v>
      </c>
      <c r="H146" s="62" t="s">
        <v>217</v>
      </c>
    </row>
    <row r="147" spans="1:8" ht="21" customHeight="1" x14ac:dyDescent="0.3">
      <c r="A147" s="101"/>
      <c r="B147" s="101"/>
      <c r="C147" s="125" t="s">
        <v>146</v>
      </c>
      <c r="D147" s="125"/>
      <c r="E147" s="126">
        <f>SUM(E120:E146)</f>
        <v>35657</v>
      </c>
      <c r="F147" s="126">
        <f>SUM(F120:F146)</f>
        <v>9.3949999999999978</v>
      </c>
      <c r="G147" s="153"/>
      <c r="H147" s="103"/>
    </row>
    <row r="148" spans="1:8" ht="24.75" customHeight="1" x14ac:dyDescent="0.3">
      <c r="A148" s="127"/>
      <c r="B148" s="127"/>
      <c r="C148" s="113" t="s">
        <v>164</v>
      </c>
      <c r="D148" s="113"/>
      <c r="E148" s="128"/>
      <c r="F148" s="128"/>
      <c r="G148" s="154"/>
      <c r="H148" s="115"/>
    </row>
    <row r="149" spans="1:8" ht="63" customHeight="1" x14ac:dyDescent="0.3">
      <c r="A149" s="2">
        <v>120</v>
      </c>
      <c r="B149" s="48">
        <v>1231</v>
      </c>
      <c r="C149" s="5" t="s">
        <v>154</v>
      </c>
      <c r="D149" s="5" t="s">
        <v>38</v>
      </c>
      <c r="E149" s="31">
        <v>10000</v>
      </c>
      <c r="F149" s="33">
        <v>2.5</v>
      </c>
      <c r="G149" s="64">
        <v>3</v>
      </c>
      <c r="H149" s="62" t="s">
        <v>179</v>
      </c>
    </row>
    <row r="150" spans="1:8" ht="26" x14ac:dyDescent="0.3">
      <c r="A150" s="2">
        <v>121</v>
      </c>
      <c r="B150" s="48">
        <v>1232</v>
      </c>
      <c r="C150" s="5" t="s">
        <v>154</v>
      </c>
      <c r="D150" s="5" t="s">
        <v>39</v>
      </c>
      <c r="E150" s="31">
        <v>1000</v>
      </c>
      <c r="F150" s="33">
        <v>0.25</v>
      </c>
      <c r="G150" s="64">
        <v>3</v>
      </c>
      <c r="H150" s="62" t="s">
        <v>179</v>
      </c>
    </row>
    <row r="151" spans="1:8" ht="25.5" customHeight="1" x14ac:dyDescent="0.3">
      <c r="A151" s="2">
        <v>122</v>
      </c>
      <c r="B151" s="48">
        <v>1233</v>
      </c>
      <c r="C151" s="5" t="s">
        <v>154</v>
      </c>
      <c r="D151" s="5" t="s">
        <v>40</v>
      </c>
      <c r="E151" s="31">
        <v>1600</v>
      </c>
      <c r="F151" s="33">
        <v>0.4</v>
      </c>
      <c r="G151" s="64">
        <v>3</v>
      </c>
      <c r="H151" s="62" t="s">
        <v>179</v>
      </c>
    </row>
    <row r="152" spans="1:8" ht="24.75" customHeight="1" x14ac:dyDescent="0.3">
      <c r="A152" s="2">
        <v>123</v>
      </c>
      <c r="B152" s="48">
        <v>1234</v>
      </c>
      <c r="C152" s="5" t="s">
        <v>154</v>
      </c>
      <c r="D152" s="5" t="s">
        <v>41</v>
      </c>
      <c r="E152" s="31">
        <v>3200</v>
      </c>
      <c r="F152" s="33">
        <v>0.8</v>
      </c>
      <c r="G152" s="64">
        <v>3</v>
      </c>
      <c r="H152" s="62" t="s">
        <v>179</v>
      </c>
    </row>
    <row r="153" spans="1:8" ht="27.75" customHeight="1" x14ac:dyDescent="0.3">
      <c r="A153" s="2">
        <v>124</v>
      </c>
      <c r="B153" s="48">
        <v>1235</v>
      </c>
      <c r="C153" s="5" t="s">
        <v>154</v>
      </c>
      <c r="D153" s="5" t="s">
        <v>42</v>
      </c>
      <c r="E153" s="31">
        <v>800</v>
      </c>
      <c r="F153" s="33">
        <v>0.2</v>
      </c>
      <c r="G153" s="64">
        <v>3</v>
      </c>
      <c r="H153" s="62" t="s">
        <v>179</v>
      </c>
    </row>
    <row r="154" spans="1:8" ht="45.75" customHeight="1" x14ac:dyDescent="0.3">
      <c r="A154" s="2">
        <v>125</v>
      </c>
      <c r="B154" s="48">
        <v>1236</v>
      </c>
      <c r="C154" s="5" t="s">
        <v>154</v>
      </c>
      <c r="D154" s="5" t="s">
        <v>43</v>
      </c>
      <c r="E154" s="31">
        <v>800</v>
      </c>
      <c r="F154" s="33">
        <v>0.2</v>
      </c>
      <c r="G154" s="64">
        <v>3</v>
      </c>
      <c r="H154" s="62" t="s">
        <v>179</v>
      </c>
    </row>
    <row r="155" spans="1:8" ht="48" customHeight="1" x14ac:dyDescent="0.3">
      <c r="A155" s="2">
        <v>126</v>
      </c>
      <c r="B155" s="48">
        <v>1237</v>
      </c>
      <c r="C155" s="5" t="s">
        <v>154</v>
      </c>
      <c r="D155" s="5" t="s">
        <v>44</v>
      </c>
      <c r="E155" s="31">
        <v>1600</v>
      </c>
      <c r="F155" s="33">
        <v>0.4</v>
      </c>
      <c r="G155" s="64">
        <v>3</v>
      </c>
      <c r="H155" s="62" t="s">
        <v>179</v>
      </c>
    </row>
    <row r="156" spans="1:8" ht="34.5" customHeight="1" x14ac:dyDescent="0.3">
      <c r="A156" s="2">
        <v>127</v>
      </c>
      <c r="B156" s="48">
        <v>1238</v>
      </c>
      <c r="C156" s="5" t="s">
        <v>154</v>
      </c>
      <c r="D156" s="5" t="s">
        <v>45</v>
      </c>
      <c r="E156" s="31">
        <v>4491.7</v>
      </c>
      <c r="F156" s="33">
        <v>1.17</v>
      </c>
      <c r="G156" s="64">
        <v>3</v>
      </c>
      <c r="H156" s="62" t="s">
        <v>179</v>
      </c>
    </row>
    <row r="157" spans="1:8" ht="31.5" customHeight="1" x14ac:dyDescent="0.3">
      <c r="A157" s="2">
        <v>128</v>
      </c>
      <c r="B157" s="48">
        <v>1239</v>
      </c>
      <c r="C157" s="5" t="s">
        <v>154</v>
      </c>
      <c r="D157" s="5" t="s">
        <v>46</v>
      </c>
      <c r="E157" s="31">
        <v>2588.6</v>
      </c>
      <c r="F157" s="33">
        <v>0.68</v>
      </c>
      <c r="G157" s="64">
        <v>3</v>
      </c>
      <c r="H157" s="62" t="s">
        <v>179</v>
      </c>
    </row>
    <row r="158" spans="1:8" ht="47.25" customHeight="1" x14ac:dyDescent="0.3">
      <c r="A158" s="2">
        <v>129</v>
      </c>
      <c r="B158" s="48">
        <v>1240</v>
      </c>
      <c r="C158" s="5" t="s">
        <v>154</v>
      </c>
      <c r="D158" s="5" t="s">
        <v>47</v>
      </c>
      <c r="E158" s="31">
        <v>2000</v>
      </c>
      <c r="F158" s="32">
        <v>0.5</v>
      </c>
      <c r="G158" s="64">
        <v>3</v>
      </c>
      <c r="H158" s="62" t="s">
        <v>179</v>
      </c>
    </row>
    <row r="159" spans="1:8" ht="31.5" customHeight="1" x14ac:dyDescent="0.3">
      <c r="A159" s="2">
        <v>130</v>
      </c>
      <c r="B159" s="48">
        <v>1241</v>
      </c>
      <c r="C159" s="5" t="s">
        <v>154</v>
      </c>
      <c r="D159" s="5" t="s">
        <v>48</v>
      </c>
      <c r="E159" s="31">
        <v>2400</v>
      </c>
      <c r="F159" s="32">
        <v>0.6</v>
      </c>
      <c r="G159" s="64">
        <v>3</v>
      </c>
      <c r="H159" s="62" t="s">
        <v>179</v>
      </c>
    </row>
    <row r="160" spans="1:8" ht="26" x14ac:dyDescent="0.3">
      <c r="A160" s="2">
        <v>131</v>
      </c>
      <c r="B160" s="48">
        <v>1242</v>
      </c>
      <c r="C160" s="5" t="s">
        <v>154</v>
      </c>
      <c r="D160" s="5" t="s">
        <v>49</v>
      </c>
      <c r="E160" s="31">
        <v>1400</v>
      </c>
      <c r="F160" s="32">
        <v>0.35</v>
      </c>
      <c r="G160" s="64">
        <v>3</v>
      </c>
      <c r="H160" s="62" t="s">
        <v>179</v>
      </c>
    </row>
    <row r="161" spans="1:8" ht="26" x14ac:dyDescent="0.3">
      <c r="A161" s="2">
        <v>132</v>
      </c>
      <c r="B161" s="48">
        <v>1243</v>
      </c>
      <c r="C161" s="5" t="s">
        <v>154</v>
      </c>
      <c r="D161" s="5" t="s">
        <v>50</v>
      </c>
      <c r="E161" s="31">
        <v>2240</v>
      </c>
      <c r="F161" s="33">
        <v>0.56000000000000005</v>
      </c>
      <c r="G161" s="64">
        <v>3</v>
      </c>
      <c r="H161" s="62" t="s">
        <v>179</v>
      </c>
    </row>
    <row r="162" spans="1:8" ht="29.25" customHeight="1" x14ac:dyDescent="0.3">
      <c r="A162" s="2">
        <v>133</v>
      </c>
      <c r="B162" s="48">
        <v>1244</v>
      </c>
      <c r="C162" s="5" t="s">
        <v>154</v>
      </c>
      <c r="D162" s="5" t="s">
        <v>51</v>
      </c>
      <c r="E162" s="31">
        <v>20000</v>
      </c>
      <c r="F162" s="33">
        <v>5</v>
      </c>
      <c r="G162" s="64">
        <v>3</v>
      </c>
      <c r="H162" s="62" t="s">
        <v>179</v>
      </c>
    </row>
    <row r="163" spans="1:8" ht="26" x14ac:dyDescent="0.3">
      <c r="A163" s="2">
        <v>134</v>
      </c>
      <c r="B163" s="48">
        <v>1245</v>
      </c>
      <c r="C163" s="5" t="s">
        <v>154</v>
      </c>
      <c r="D163" s="5" t="s">
        <v>52</v>
      </c>
      <c r="E163" s="31">
        <v>2800</v>
      </c>
      <c r="F163" s="33">
        <v>0.7</v>
      </c>
      <c r="G163" s="64">
        <v>3</v>
      </c>
      <c r="H163" s="62" t="s">
        <v>179</v>
      </c>
    </row>
    <row r="164" spans="1:8" ht="26" x14ac:dyDescent="0.3">
      <c r="A164" s="2">
        <v>135</v>
      </c>
      <c r="B164" s="48">
        <v>1246</v>
      </c>
      <c r="C164" s="5" t="s">
        <v>154</v>
      </c>
      <c r="D164" s="5" t="s">
        <v>53</v>
      </c>
      <c r="E164" s="31">
        <v>13280</v>
      </c>
      <c r="F164" s="33">
        <v>3.32</v>
      </c>
      <c r="G164" s="64">
        <v>3</v>
      </c>
      <c r="H164" s="62" t="s">
        <v>179</v>
      </c>
    </row>
    <row r="165" spans="1:8" ht="26" x14ac:dyDescent="0.3">
      <c r="A165" s="2">
        <v>136</v>
      </c>
      <c r="B165" s="48">
        <v>1247</v>
      </c>
      <c r="C165" s="5" t="s">
        <v>154</v>
      </c>
      <c r="D165" s="5" t="s">
        <v>54</v>
      </c>
      <c r="E165" s="31">
        <v>4000</v>
      </c>
      <c r="F165" s="33">
        <v>1</v>
      </c>
      <c r="G165" s="64">
        <v>3</v>
      </c>
      <c r="H165" s="62" t="s">
        <v>179</v>
      </c>
    </row>
    <row r="166" spans="1:8" ht="44.25" customHeight="1" x14ac:dyDescent="0.3">
      <c r="A166" s="2">
        <v>137</v>
      </c>
      <c r="B166" s="48">
        <v>1248</v>
      </c>
      <c r="C166" s="5" t="s">
        <v>154</v>
      </c>
      <c r="D166" s="5" t="s">
        <v>55</v>
      </c>
      <c r="E166" s="31">
        <v>1600</v>
      </c>
      <c r="F166" s="32">
        <v>0.4</v>
      </c>
      <c r="G166" s="64">
        <v>3</v>
      </c>
      <c r="H166" s="62" t="s">
        <v>179</v>
      </c>
    </row>
    <row r="167" spans="1:8" ht="30.75" customHeight="1" x14ac:dyDescent="0.3">
      <c r="A167" s="2">
        <v>138</v>
      </c>
      <c r="B167" s="48">
        <v>1249</v>
      </c>
      <c r="C167" s="5" t="s">
        <v>154</v>
      </c>
      <c r="D167" s="5" t="s">
        <v>56</v>
      </c>
      <c r="E167" s="31">
        <v>4000</v>
      </c>
      <c r="F167" s="32">
        <v>1</v>
      </c>
      <c r="G167" s="64">
        <v>3</v>
      </c>
      <c r="H167" s="62" t="s">
        <v>179</v>
      </c>
    </row>
    <row r="168" spans="1:8" ht="28.5" customHeight="1" x14ac:dyDescent="0.3">
      <c r="A168" s="2">
        <v>139</v>
      </c>
      <c r="B168" s="48">
        <v>1250</v>
      </c>
      <c r="C168" s="5" t="s">
        <v>154</v>
      </c>
      <c r="D168" s="5" t="s">
        <v>57</v>
      </c>
      <c r="E168" s="31">
        <v>1200</v>
      </c>
      <c r="F168" s="32">
        <v>0.3</v>
      </c>
      <c r="G168" s="64">
        <v>3</v>
      </c>
      <c r="H168" s="62" t="s">
        <v>179</v>
      </c>
    </row>
    <row r="169" spans="1:8" ht="24" customHeight="1" x14ac:dyDescent="0.3">
      <c r="A169" s="2">
        <v>140</v>
      </c>
      <c r="B169" s="48">
        <v>1251</v>
      </c>
      <c r="C169" s="5" t="s">
        <v>154</v>
      </c>
      <c r="D169" s="5" t="s">
        <v>58</v>
      </c>
      <c r="E169" s="31">
        <v>1200</v>
      </c>
      <c r="F169" s="32">
        <v>0.3</v>
      </c>
      <c r="G169" s="64">
        <v>3</v>
      </c>
      <c r="H169" s="62" t="s">
        <v>179</v>
      </c>
    </row>
    <row r="170" spans="1:8" ht="27" customHeight="1" x14ac:dyDescent="0.3">
      <c r="A170" s="2">
        <v>141</v>
      </c>
      <c r="B170" s="48">
        <v>1252</v>
      </c>
      <c r="C170" s="5" t="s">
        <v>154</v>
      </c>
      <c r="D170" s="5" t="s">
        <v>59</v>
      </c>
      <c r="E170" s="31">
        <v>1400</v>
      </c>
      <c r="F170" s="32">
        <v>0.35</v>
      </c>
      <c r="G170" s="64">
        <v>3</v>
      </c>
      <c r="H170" s="62" t="s">
        <v>179</v>
      </c>
    </row>
    <row r="171" spans="1:8" ht="36.75" customHeight="1" x14ac:dyDescent="0.3">
      <c r="A171" s="21">
        <v>142</v>
      </c>
      <c r="B171" s="48">
        <v>1253</v>
      </c>
      <c r="C171" s="5" t="s">
        <v>154</v>
      </c>
      <c r="D171" s="5" t="s">
        <v>60</v>
      </c>
      <c r="E171" s="31">
        <v>1200</v>
      </c>
      <c r="F171" s="32">
        <v>0.3</v>
      </c>
      <c r="G171" s="64">
        <v>3</v>
      </c>
      <c r="H171" s="62" t="s">
        <v>179</v>
      </c>
    </row>
    <row r="172" spans="1:8" ht="32.25" customHeight="1" x14ac:dyDescent="0.3">
      <c r="A172" s="2">
        <v>143</v>
      </c>
      <c r="B172" s="48">
        <v>1254</v>
      </c>
      <c r="C172" s="5" t="s">
        <v>154</v>
      </c>
      <c r="D172" s="5" t="s">
        <v>61</v>
      </c>
      <c r="E172" s="31">
        <v>800</v>
      </c>
      <c r="F172" s="32">
        <v>0.2</v>
      </c>
      <c r="G172" s="64">
        <v>3</v>
      </c>
      <c r="H172" s="62" t="s">
        <v>179</v>
      </c>
    </row>
    <row r="173" spans="1:8" ht="26.25" customHeight="1" x14ac:dyDescent="0.3">
      <c r="A173" s="2">
        <v>144</v>
      </c>
      <c r="B173" s="48">
        <v>1255</v>
      </c>
      <c r="C173" s="5" t="s">
        <v>154</v>
      </c>
      <c r="D173" s="5" t="s">
        <v>62</v>
      </c>
      <c r="E173" s="31">
        <v>4000</v>
      </c>
      <c r="F173" s="33">
        <v>1</v>
      </c>
      <c r="G173" s="64">
        <v>3</v>
      </c>
      <c r="H173" s="62" t="s">
        <v>179</v>
      </c>
    </row>
    <row r="174" spans="1:8" ht="26" x14ac:dyDescent="0.3">
      <c r="A174" s="2">
        <v>145</v>
      </c>
      <c r="B174" s="68">
        <v>1256</v>
      </c>
      <c r="C174" s="5" t="s">
        <v>154</v>
      </c>
      <c r="D174" s="67" t="s">
        <v>63</v>
      </c>
      <c r="E174" s="47">
        <v>0</v>
      </c>
      <c r="F174" s="47">
        <v>0</v>
      </c>
      <c r="G174" s="64">
        <v>3</v>
      </c>
      <c r="H174" s="62" t="s">
        <v>179</v>
      </c>
    </row>
    <row r="175" spans="1:8" ht="28.5" customHeight="1" x14ac:dyDescent="0.3">
      <c r="A175" s="2">
        <v>146</v>
      </c>
      <c r="B175" s="48">
        <v>1257</v>
      </c>
      <c r="C175" s="5" t="s">
        <v>154</v>
      </c>
      <c r="D175" s="5" t="s">
        <v>64</v>
      </c>
      <c r="E175" s="31">
        <v>3700</v>
      </c>
      <c r="F175" s="33">
        <v>0.98499999999999999</v>
      </c>
      <c r="G175" s="64">
        <v>3</v>
      </c>
      <c r="H175" s="62" t="s">
        <v>179</v>
      </c>
    </row>
    <row r="176" spans="1:8" ht="33.75" customHeight="1" x14ac:dyDescent="0.3">
      <c r="A176" s="2">
        <v>147</v>
      </c>
      <c r="B176" s="48">
        <v>1258</v>
      </c>
      <c r="C176" s="5" t="s">
        <v>154</v>
      </c>
      <c r="D176" s="5" t="s">
        <v>65</v>
      </c>
      <c r="E176" s="31">
        <v>3600</v>
      </c>
      <c r="F176" s="33">
        <v>1.038</v>
      </c>
      <c r="G176" s="64">
        <v>3</v>
      </c>
      <c r="H176" s="62" t="s">
        <v>179</v>
      </c>
    </row>
    <row r="177" spans="1:8" ht="26" x14ac:dyDescent="0.3">
      <c r="A177" s="2">
        <v>148</v>
      </c>
      <c r="B177" s="48">
        <v>1259</v>
      </c>
      <c r="C177" s="5" t="s">
        <v>154</v>
      </c>
      <c r="D177" s="5" t="s">
        <v>66</v>
      </c>
      <c r="E177" s="31">
        <v>2800</v>
      </c>
      <c r="F177" s="32">
        <v>0.7</v>
      </c>
      <c r="G177" s="64">
        <v>3</v>
      </c>
      <c r="H177" s="62" t="s">
        <v>179</v>
      </c>
    </row>
    <row r="178" spans="1:8" ht="26" x14ac:dyDescent="0.3">
      <c r="A178" s="2">
        <v>149</v>
      </c>
      <c r="B178" s="48">
        <v>1260</v>
      </c>
      <c r="C178" s="5" t="s">
        <v>154</v>
      </c>
      <c r="D178" s="5" t="s">
        <v>67</v>
      </c>
      <c r="E178" s="31">
        <v>2000</v>
      </c>
      <c r="F178" s="32">
        <v>0.5</v>
      </c>
      <c r="G178" s="64">
        <v>3</v>
      </c>
      <c r="H178" s="62" t="s">
        <v>179</v>
      </c>
    </row>
    <row r="179" spans="1:8" ht="26" x14ac:dyDescent="0.3">
      <c r="A179" s="2">
        <v>150</v>
      </c>
      <c r="B179" s="48">
        <v>1261</v>
      </c>
      <c r="C179" s="5" t="s">
        <v>154</v>
      </c>
      <c r="D179" s="5" t="s">
        <v>68</v>
      </c>
      <c r="E179" s="31">
        <v>2400</v>
      </c>
      <c r="F179" s="33">
        <v>0.6</v>
      </c>
      <c r="G179" s="64">
        <v>3</v>
      </c>
      <c r="H179" s="62" t="s">
        <v>179</v>
      </c>
    </row>
    <row r="180" spans="1:8" ht="28.5" customHeight="1" x14ac:dyDescent="0.3">
      <c r="A180" s="2">
        <v>151</v>
      </c>
      <c r="B180" s="48">
        <v>1262</v>
      </c>
      <c r="C180" s="5" t="s">
        <v>154</v>
      </c>
      <c r="D180" s="5" t="s">
        <v>69</v>
      </c>
      <c r="E180" s="31">
        <v>1280</v>
      </c>
      <c r="F180" s="33">
        <v>0.32</v>
      </c>
      <c r="G180" s="64">
        <v>3</v>
      </c>
      <c r="H180" s="62" t="s">
        <v>179</v>
      </c>
    </row>
    <row r="181" spans="1:8" ht="34.5" customHeight="1" x14ac:dyDescent="0.3">
      <c r="A181" s="2">
        <v>152</v>
      </c>
      <c r="B181" s="48">
        <v>1263</v>
      </c>
      <c r="C181" s="5" t="s">
        <v>154</v>
      </c>
      <c r="D181" s="5" t="s">
        <v>70</v>
      </c>
      <c r="E181" s="31">
        <v>800</v>
      </c>
      <c r="F181" s="33">
        <v>0.2</v>
      </c>
      <c r="G181" s="64">
        <v>3</v>
      </c>
      <c r="H181" s="62" t="s">
        <v>179</v>
      </c>
    </row>
    <row r="182" spans="1:8" ht="26.25" customHeight="1" x14ac:dyDescent="0.3">
      <c r="A182" s="2">
        <v>153</v>
      </c>
      <c r="B182" s="48">
        <v>1264</v>
      </c>
      <c r="C182" s="5" t="s">
        <v>154</v>
      </c>
      <c r="D182" s="5" t="s">
        <v>71</v>
      </c>
      <c r="E182" s="31">
        <v>4400</v>
      </c>
      <c r="F182" s="33">
        <v>1.1000000000000001</v>
      </c>
      <c r="G182" s="64">
        <v>3</v>
      </c>
      <c r="H182" s="62" t="s">
        <v>179</v>
      </c>
    </row>
    <row r="183" spans="1:8" ht="26" x14ac:dyDescent="0.3">
      <c r="A183" s="2">
        <v>154</v>
      </c>
      <c r="B183" s="48">
        <v>1265</v>
      </c>
      <c r="C183" s="5" t="s">
        <v>154</v>
      </c>
      <c r="D183" s="5" t="s">
        <v>72</v>
      </c>
      <c r="E183" s="31">
        <v>800</v>
      </c>
      <c r="F183" s="32">
        <v>0.2</v>
      </c>
      <c r="G183" s="64">
        <v>3</v>
      </c>
      <c r="H183" s="62" t="s">
        <v>179</v>
      </c>
    </row>
    <row r="184" spans="1:8" ht="25.5" customHeight="1" x14ac:dyDescent="0.3">
      <c r="A184" s="2">
        <v>155</v>
      </c>
      <c r="B184" s="48">
        <v>1266</v>
      </c>
      <c r="C184" s="5" t="s">
        <v>154</v>
      </c>
      <c r="D184" s="5" t="s">
        <v>73</v>
      </c>
      <c r="E184" s="31">
        <v>4000</v>
      </c>
      <c r="F184" s="32">
        <v>1</v>
      </c>
      <c r="G184" s="64">
        <v>3</v>
      </c>
      <c r="H184" s="62" t="s">
        <v>179</v>
      </c>
    </row>
    <row r="185" spans="1:8" ht="26" x14ac:dyDescent="0.3">
      <c r="A185" s="2">
        <v>156</v>
      </c>
      <c r="B185" s="48">
        <v>1267</v>
      </c>
      <c r="C185" s="5" t="s">
        <v>154</v>
      </c>
      <c r="D185" s="5" t="s">
        <v>74</v>
      </c>
      <c r="E185" s="31">
        <v>3200</v>
      </c>
      <c r="F185" s="32">
        <v>0.8</v>
      </c>
      <c r="G185" s="64">
        <v>3</v>
      </c>
      <c r="H185" s="62" t="s">
        <v>179</v>
      </c>
    </row>
    <row r="186" spans="1:8" ht="26" x14ac:dyDescent="0.3">
      <c r="A186" s="2">
        <v>157</v>
      </c>
      <c r="B186" s="48">
        <v>1268</v>
      </c>
      <c r="C186" s="5" t="s">
        <v>154</v>
      </c>
      <c r="D186" s="5" t="s">
        <v>75</v>
      </c>
      <c r="E186" s="31">
        <v>1600</v>
      </c>
      <c r="F186" s="32">
        <v>0.4</v>
      </c>
      <c r="G186" s="64">
        <v>3</v>
      </c>
      <c r="H186" s="62" t="s">
        <v>179</v>
      </c>
    </row>
    <row r="187" spans="1:8" ht="26" x14ac:dyDescent="0.3">
      <c r="A187" s="2">
        <v>158</v>
      </c>
      <c r="B187" s="48">
        <v>1269</v>
      </c>
      <c r="C187" s="5" t="s">
        <v>154</v>
      </c>
      <c r="D187" s="5" t="s">
        <v>76</v>
      </c>
      <c r="E187" s="31">
        <v>2200</v>
      </c>
      <c r="F187" s="32">
        <v>0.55000000000000004</v>
      </c>
      <c r="G187" s="64">
        <v>3</v>
      </c>
      <c r="H187" s="62" t="s">
        <v>179</v>
      </c>
    </row>
    <row r="188" spans="1:8" ht="26" x14ac:dyDescent="0.3">
      <c r="A188" s="2">
        <v>159</v>
      </c>
      <c r="B188" s="48">
        <v>1270</v>
      </c>
      <c r="C188" s="5" t="s">
        <v>154</v>
      </c>
      <c r="D188" s="5" t="s">
        <v>77</v>
      </c>
      <c r="E188" s="31">
        <v>2400</v>
      </c>
      <c r="F188" s="32">
        <v>0.6</v>
      </c>
      <c r="G188" s="64">
        <v>3</v>
      </c>
      <c r="H188" s="62" t="s">
        <v>179</v>
      </c>
    </row>
    <row r="189" spans="1:8" ht="26" x14ac:dyDescent="0.3">
      <c r="A189" s="2">
        <v>160</v>
      </c>
      <c r="B189" s="48">
        <v>1271</v>
      </c>
      <c r="C189" s="5" t="s">
        <v>154</v>
      </c>
      <c r="D189" s="5" t="s">
        <v>78</v>
      </c>
      <c r="E189" s="26">
        <v>1144</v>
      </c>
      <c r="F189" s="26">
        <v>0.28599999999999998</v>
      </c>
      <c r="G189" s="64">
        <v>3</v>
      </c>
      <c r="H189" s="62" t="s">
        <v>179</v>
      </c>
    </row>
    <row r="190" spans="1:8" ht="38.25" customHeight="1" x14ac:dyDescent="0.3">
      <c r="A190" s="2">
        <v>161</v>
      </c>
      <c r="B190" s="48">
        <v>1272</v>
      </c>
      <c r="C190" s="5" t="s">
        <v>154</v>
      </c>
      <c r="D190" s="5" t="s">
        <v>79</v>
      </c>
      <c r="E190" s="31">
        <v>1200</v>
      </c>
      <c r="F190" s="32">
        <v>0.3</v>
      </c>
      <c r="G190" s="64">
        <v>3</v>
      </c>
      <c r="H190" s="62" t="s">
        <v>179</v>
      </c>
    </row>
    <row r="191" spans="1:8" ht="35.25" customHeight="1" x14ac:dyDescent="0.3">
      <c r="A191" s="2">
        <v>162</v>
      </c>
      <c r="B191" s="48">
        <v>1273</v>
      </c>
      <c r="C191" s="5" t="s">
        <v>154</v>
      </c>
      <c r="D191" s="5" t="s">
        <v>80</v>
      </c>
      <c r="E191" s="31">
        <v>800</v>
      </c>
      <c r="F191" s="33">
        <v>0.2</v>
      </c>
      <c r="G191" s="64">
        <v>3</v>
      </c>
      <c r="H191" s="62" t="s">
        <v>179</v>
      </c>
    </row>
    <row r="192" spans="1:8" ht="34.5" customHeight="1" x14ac:dyDescent="0.3">
      <c r="A192" s="2">
        <v>163</v>
      </c>
      <c r="B192" s="48">
        <v>1274</v>
      </c>
      <c r="C192" s="5" t="s">
        <v>154</v>
      </c>
      <c r="D192" s="5" t="s">
        <v>81</v>
      </c>
      <c r="E192" s="31">
        <v>1200</v>
      </c>
      <c r="F192" s="33">
        <v>0.3</v>
      </c>
      <c r="G192" s="64">
        <v>3</v>
      </c>
      <c r="H192" s="62" t="s">
        <v>179</v>
      </c>
    </row>
    <row r="193" spans="1:8" ht="26" x14ac:dyDescent="0.3">
      <c r="A193" s="2">
        <v>164</v>
      </c>
      <c r="B193" s="48">
        <v>1275</v>
      </c>
      <c r="C193" s="5" t="s">
        <v>154</v>
      </c>
      <c r="D193" s="5" t="s">
        <v>82</v>
      </c>
      <c r="E193" s="31">
        <v>800</v>
      </c>
      <c r="F193" s="32">
        <v>0.2</v>
      </c>
      <c r="G193" s="64">
        <v>3</v>
      </c>
      <c r="H193" s="62" t="s">
        <v>179</v>
      </c>
    </row>
    <row r="194" spans="1:8" ht="26" x14ac:dyDescent="0.3">
      <c r="A194" s="2">
        <v>165</v>
      </c>
      <c r="B194" s="48">
        <v>1276</v>
      </c>
      <c r="C194" s="5" t="s">
        <v>154</v>
      </c>
      <c r="D194" s="5" t="s">
        <v>83</v>
      </c>
      <c r="E194" s="31">
        <v>1600</v>
      </c>
      <c r="F194" s="33">
        <v>0.4</v>
      </c>
      <c r="G194" s="64">
        <v>3</v>
      </c>
      <c r="H194" s="62" t="s">
        <v>179</v>
      </c>
    </row>
    <row r="195" spans="1:8" ht="26" x14ac:dyDescent="0.3">
      <c r="A195" s="2">
        <v>166</v>
      </c>
      <c r="B195" s="48">
        <v>1277</v>
      </c>
      <c r="C195" s="5" t="s">
        <v>154</v>
      </c>
      <c r="D195" s="5" t="s">
        <v>84</v>
      </c>
      <c r="E195" s="35">
        <v>2360</v>
      </c>
      <c r="F195" s="38">
        <v>0.59</v>
      </c>
      <c r="G195" s="64">
        <v>3</v>
      </c>
      <c r="H195" s="62" t="s">
        <v>179</v>
      </c>
    </row>
    <row r="196" spans="1:8" ht="26" x14ac:dyDescent="0.3">
      <c r="A196" s="2">
        <v>167</v>
      </c>
      <c r="B196" s="48">
        <v>1278</v>
      </c>
      <c r="C196" s="5" t="s">
        <v>154</v>
      </c>
      <c r="D196" s="5" t="s">
        <v>85</v>
      </c>
      <c r="E196" s="35">
        <v>3200</v>
      </c>
      <c r="F196" s="38">
        <v>0.8</v>
      </c>
      <c r="G196" s="64">
        <v>3</v>
      </c>
      <c r="H196" s="62" t="s">
        <v>179</v>
      </c>
    </row>
    <row r="197" spans="1:8" ht="26" x14ac:dyDescent="0.3">
      <c r="A197" s="2">
        <v>168</v>
      </c>
      <c r="B197" s="48">
        <v>1279</v>
      </c>
      <c r="C197" s="5" t="s">
        <v>154</v>
      </c>
      <c r="D197" s="5" t="s">
        <v>86</v>
      </c>
      <c r="E197" s="31">
        <v>4800</v>
      </c>
      <c r="F197" s="32">
        <v>1.2</v>
      </c>
      <c r="G197" s="64">
        <v>3</v>
      </c>
      <c r="H197" s="62" t="s">
        <v>179</v>
      </c>
    </row>
    <row r="198" spans="1:8" ht="51" customHeight="1" x14ac:dyDescent="0.3">
      <c r="A198" s="2">
        <v>169</v>
      </c>
      <c r="B198" s="48">
        <v>1280</v>
      </c>
      <c r="C198" s="5" t="s">
        <v>154</v>
      </c>
      <c r="D198" s="5" t="s">
        <v>87</v>
      </c>
      <c r="E198" s="31">
        <v>12000</v>
      </c>
      <c r="F198" s="32">
        <v>3</v>
      </c>
      <c r="G198" s="64">
        <v>3</v>
      </c>
      <c r="H198" s="62" t="s">
        <v>179</v>
      </c>
    </row>
    <row r="199" spans="1:8" ht="40.5" customHeight="1" x14ac:dyDescent="0.3">
      <c r="A199" s="2">
        <v>170</v>
      </c>
      <c r="B199" s="48">
        <v>1281</v>
      </c>
      <c r="C199" s="5" t="s">
        <v>154</v>
      </c>
      <c r="D199" s="5" t="s">
        <v>88</v>
      </c>
      <c r="E199" s="31">
        <v>16000</v>
      </c>
      <c r="F199" s="32">
        <v>4</v>
      </c>
      <c r="G199" s="64">
        <v>3</v>
      </c>
      <c r="H199" s="62" t="s">
        <v>179</v>
      </c>
    </row>
    <row r="200" spans="1:8" ht="26.25" customHeight="1" x14ac:dyDescent="0.3">
      <c r="A200" s="2">
        <v>171</v>
      </c>
      <c r="B200" s="48">
        <v>1282</v>
      </c>
      <c r="C200" s="5" t="s">
        <v>154</v>
      </c>
      <c r="D200" s="5" t="s">
        <v>89</v>
      </c>
      <c r="E200" s="31">
        <v>5380</v>
      </c>
      <c r="F200" s="32">
        <v>1.345</v>
      </c>
      <c r="G200" s="64">
        <v>3</v>
      </c>
      <c r="H200" s="62" t="s">
        <v>179</v>
      </c>
    </row>
    <row r="201" spans="1:8" ht="35.25" customHeight="1" x14ac:dyDescent="0.3">
      <c r="A201" s="2">
        <v>172</v>
      </c>
      <c r="B201" s="48">
        <v>1283</v>
      </c>
      <c r="C201" s="5" t="s">
        <v>154</v>
      </c>
      <c r="D201" s="5" t="s">
        <v>90</v>
      </c>
      <c r="E201" s="31">
        <v>8000</v>
      </c>
      <c r="F201" s="32">
        <v>2</v>
      </c>
      <c r="G201" s="64">
        <v>3</v>
      </c>
      <c r="H201" s="62" t="s">
        <v>179</v>
      </c>
    </row>
    <row r="202" spans="1:8" ht="44.25" customHeight="1" x14ac:dyDescent="0.3">
      <c r="A202" s="2">
        <v>173</v>
      </c>
      <c r="B202" s="48">
        <v>1284</v>
      </c>
      <c r="C202" s="5" t="s">
        <v>154</v>
      </c>
      <c r="D202" s="5" t="s">
        <v>91</v>
      </c>
      <c r="E202" s="31">
        <v>6600</v>
      </c>
      <c r="F202" s="32">
        <v>1.65</v>
      </c>
      <c r="G202" s="64">
        <v>3</v>
      </c>
      <c r="H202" s="62" t="s">
        <v>179</v>
      </c>
    </row>
    <row r="203" spans="1:8" ht="45" customHeight="1" x14ac:dyDescent="0.3">
      <c r="A203" s="2">
        <v>174</v>
      </c>
      <c r="B203" s="48">
        <v>1285</v>
      </c>
      <c r="C203" s="5" t="s">
        <v>154</v>
      </c>
      <c r="D203" s="5" t="s">
        <v>92</v>
      </c>
      <c r="E203" s="31">
        <v>4000</v>
      </c>
      <c r="F203" s="32">
        <v>1</v>
      </c>
      <c r="G203" s="64">
        <v>3</v>
      </c>
      <c r="H203" s="62" t="s">
        <v>179</v>
      </c>
    </row>
    <row r="204" spans="1:8" ht="48" customHeight="1" x14ac:dyDescent="0.3">
      <c r="A204" s="2">
        <v>175</v>
      </c>
      <c r="B204" s="48">
        <v>1286</v>
      </c>
      <c r="C204" s="5" t="s">
        <v>154</v>
      </c>
      <c r="D204" s="5" t="s">
        <v>93</v>
      </c>
      <c r="E204" s="31">
        <v>4000</v>
      </c>
      <c r="F204" s="32">
        <v>1</v>
      </c>
      <c r="G204" s="64">
        <v>3</v>
      </c>
      <c r="H204" s="62" t="s">
        <v>179</v>
      </c>
    </row>
    <row r="205" spans="1:8" ht="26" x14ac:dyDescent="0.3">
      <c r="A205" s="2">
        <v>176</v>
      </c>
      <c r="B205" s="48">
        <v>1287</v>
      </c>
      <c r="C205" s="5" t="s">
        <v>154</v>
      </c>
      <c r="D205" s="5" t="s">
        <v>94</v>
      </c>
      <c r="E205" s="31">
        <v>4800</v>
      </c>
      <c r="F205" s="32">
        <v>1.2</v>
      </c>
      <c r="G205" s="64">
        <v>3</v>
      </c>
      <c r="H205" s="62" t="s">
        <v>179</v>
      </c>
    </row>
    <row r="206" spans="1:8" ht="28.5" customHeight="1" x14ac:dyDescent="0.3">
      <c r="A206" s="2">
        <v>177</v>
      </c>
      <c r="B206" s="48">
        <v>1288</v>
      </c>
      <c r="C206" s="5" t="s">
        <v>154</v>
      </c>
      <c r="D206" s="5" t="s">
        <v>95</v>
      </c>
      <c r="E206" s="31">
        <v>8320</v>
      </c>
      <c r="F206" s="32">
        <v>2.08</v>
      </c>
      <c r="G206" s="64">
        <v>3</v>
      </c>
      <c r="H206" s="62" t="s">
        <v>179</v>
      </c>
    </row>
    <row r="207" spans="1:8" ht="32.25" customHeight="1" x14ac:dyDescent="0.3">
      <c r="A207" s="2">
        <v>178</v>
      </c>
      <c r="B207" s="48">
        <v>1289</v>
      </c>
      <c r="C207" s="5" t="s">
        <v>154</v>
      </c>
      <c r="D207" s="5" t="s">
        <v>96</v>
      </c>
      <c r="E207" s="31">
        <v>4600</v>
      </c>
      <c r="F207" s="32">
        <v>1.1499999999999999</v>
      </c>
      <c r="G207" s="64">
        <v>3</v>
      </c>
      <c r="H207" s="62" t="s">
        <v>179</v>
      </c>
    </row>
    <row r="208" spans="1:8" ht="31.5" customHeight="1" x14ac:dyDescent="0.3">
      <c r="A208" s="2">
        <v>179</v>
      </c>
      <c r="B208" s="48">
        <v>1290</v>
      </c>
      <c r="C208" s="5" t="s">
        <v>154</v>
      </c>
      <c r="D208" s="5" t="s">
        <v>97</v>
      </c>
      <c r="E208" s="31">
        <v>6400</v>
      </c>
      <c r="F208" s="32">
        <v>1.6</v>
      </c>
      <c r="G208" s="64">
        <v>3</v>
      </c>
      <c r="H208" s="62" t="s">
        <v>179</v>
      </c>
    </row>
    <row r="209" spans="1:9" ht="45.75" customHeight="1" x14ac:dyDescent="0.3">
      <c r="A209" s="2">
        <v>180</v>
      </c>
      <c r="B209" s="48">
        <v>1291</v>
      </c>
      <c r="C209" s="5" t="s">
        <v>154</v>
      </c>
      <c r="D209" s="5" t="s">
        <v>98</v>
      </c>
      <c r="E209" s="26">
        <v>6216</v>
      </c>
      <c r="F209" s="26">
        <v>1.554</v>
      </c>
      <c r="G209" s="64">
        <v>3</v>
      </c>
      <c r="H209" s="62" t="s">
        <v>179</v>
      </c>
    </row>
    <row r="210" spans="1:9" ht="42" customHeight="1" x14ac:dyDescent="0.3">
      <c r="A210" s="2">
        <v>181</v>
      </c>
      <c r="B210" s="48">
        <v>1292</v>
      </c>
      <c r="C210" s="5" t="s">
        <v>154</v>
      </c>
      <c r="D210" s="5" t="s">
        <v>99</v>
      </c>
      <c r="E210" s="31">
        <v>800</v>
      </c>
      <c r="F210" s="33">
        <v>0.2</v>
      </c>
      <c r="G210" s="64">
        <v>3</v>
      </c>
      <c r="H210" s="62" t="s">
        <v>179</v>
      </c>
    </row>
    <row r="211" spans="1:9" ht="27" customHeight="1" x14ac:dyDescent="0.3">
      <c r="A211" s="193">
        <v>182</v>
      </c>
      <c r="B211" s="48">
        <v>1293</v>
      </c>
      <c r="C211" s="5" t="s">
        <v>154</v>
      </c>
      <c r="D211" s="5" t="s">
        <v>100</v>
      </c>
      <c r="E211" s="39">
        <v>800</v>
      </c>
      <c r="F211" s="33">
        <v>0.2</v>
      </c>
      <c r="G211" s="64">
        <v>3</v>
      </c>
      <c r="H211" s="62" t="s">
        <v>179</v>
      </c>
    </row>
    <row r="212" spans="1:9" ht="27" customHeight="1" x14ac:dyDescent="0.3">
      <c r="A212" s="2">
        <v>183</v>
      </c>
      <c r="B212" s="62">
        <v>1780</v>
      </c>
      <c r="C212" s="5" t="s">
        <v>224</v>
      </c>
      <c r="D212" s="5" t="s">
        <v>225</v>
      </c>
      <c r="E212" s="39">
        <v>2800</v>
      </c>
      <c r="F212" s="33">
        <v>0.7</v>
      </c>
      <c r="G212" s="64">
        <v>3</v>
      </c>
      <c r="H212" s="62" t="s">
        <v>179</v>
      </c>
    </row>
    <row r="213" spans="1:9" ht="27" customHeight="1" x14ac:dyDescent="0.3">
      <c r="A213" s="193">
        <v>184</v>
      </c>
      <c r="B213" s="193">
        <v>3175</v>
      </c>
      <c r="C213" s="194" t="s">
        <v>224</v>
      </c>
      <c r="D213" s="194" t="s">
        <v>226</v>
      </c>
      <c r="E213" s="195">
        <v>5265</v>
      </c>
      <c r="F213" s="195">
        <v>1.17</v>
      </c>
      <c r="G213" s="64">
        <v>3</v>
      </c>
      <c r="H213" s="62" t="s">
        <v>179</v>
      </c>
    </row>
    <row r="214" spans="1:9" ht="13" x14ac:dyDescent="0.3">
      <c r="A214" s="127"/>
      <c r="B214" s="127"/>
      <c r="C214" s="112" t="s">
        <v>148</v>
      </c>
      <c r="D214" s="112"/>
      <c r="E214" s="128">
        <f>SUM(E149:E213)</f>
        <v>237865.3</v>
      </c>
      <c r="F214" s="128">
        <f>SUM(F149:F213)</f>
        <v>59.59800000000002</v>
      </c>
      <c r="G214" s="154"/>
      <c r="H214" s="115"/>
      <c r="I214" s="90"/>
    </row>
    <row r="215" spans="1:9" ht="13" x14ac:dyDescent="0.3">
      <c r="A215" s="119"/>
      <c r="B215" s="119"/>
      <c r="C215" s="110" t="s">
        <v>183</v>
      </c>
      <c r="D215" s="110"/>
      <c r="E215" s="129">
        <f>E214+E147+E118</f>
        <v>291589.8</v>
      </c>
      <c r="F215" s="129">
        <f>F214+F147+F118</f>
        <v>73.293000000000021</v>
      </c>
      <c r="G215" s="156"/>
      <c r="H215" s="111"/>
    </row>
    <row r="216" spans="1:9" ht="13.5" x14ac:dyDescent="0.35">
      <c r="A216" s="21"/>
      <c r="B216" s="21"/>
      <c r="C216" s="138" t="s">
        <v>167</v>
      </c>
      <c r="D216" s="138"/>
      <c r="E216" s="139">
        <f>E147</f>
        <v>35657</v>
      </c>
      <c r="F216" s="139">
        <f>F147</f>
        <v>9.3949999999999978</v>
      </c>
      <c r="G216" s="64"/>
      <c r="H216" s="48"/>
    </row>
    <row r="217" spans="1:9" ht="13" x14ac:dyDescent="0.3">
      <c r="A217" s="119"/>
      <c r="B217" s="119"/>
      <c r="C217" s="131" t="s">
        <v>190</v>
      </c>
      <c r="D217" s="131"/>
      <c r="E217" s="130">
        <f>E146</f>
        <v>0</v>
      </c>
      <c r="F217" s="130">
        <f>F146</f>
        <v>0</v>
      </c>
      <c r="G217" s="156"/>
      <c r="H217" s="111"/>
    </row>
    <row r="218" spans="1:9" ht="13" x14ac:dyDescent="0.3">
      <c r="A218" s="119"/>
      <c r="B218" s="119"/>
      <c r="C218" s="131" t="s">
        <v>192</v>
      </c>
      <c r="D218" s="131"/>
      <c r="E218" s="130">
        <f>E216-E217</f>
        <v>35657</v>
      </c>
      <c r="F218" s="130">
        <f>F216-F217</f>
        <v>9.3949999999999978</v>
      </c>
      <c r="G218" s="156"/>
      <c r="H218" s="111"/>
    </row>
    <row r="219" spans="1:9" ht="13.5" x14ac:dyDescent="0.35">
      <c r="A219" s="21"/>
      <c r="B219" s="21"/>
      <c r="C219" s="138" t="s">
        <v>166</v>
      </c>
      <c r="D219" s="138"/>
      <c r="E219" s="139">
        <f>E118</f>
        <v>18067.5</v>
      </c>
      <c r="F219" s="139">
        <f>F118</f>
        <v>4.3</v>
      </c>
      <c r="G219" s="64"/>
      <c r="H219" s="48"/>
    </row>
    <row r="220" spans="1:9" ht="13" x14ac:dyDescent="0.3">
      <c r="A220" s="119"/>
      <c r="B220" s="119"/>
      <c r="C220" s="131" t="s">
        <v>190</v>
      </c>
      <c r="D220" s="131"/>
      <c r="E220" s="130">
        <f>E117</f>
        <v>0</v>
      </c>
      <c r="F220" s="130">
        <f>F117</f>
        <v>0</v>
      </c>
      <c r="G220" s="156"/>
      <c r="H220" s="111"/>
    </row>
    <row r="221" spans="1:9" ht="13" x14ac:dyDescent="0.3">
      <c r="A221" s="119"/>
      <c r="B221" s="119"/>
      <c r="C221" s="131" t="s">
        <v>192</v>
      </c>
      <c r="D221" s="131"/>
      <c r="E221" s="130">
        <f>E219-E220</f>
        <v>18067.5</v>
      </c>
      <c r="F221" s="130">
        <f>F219-F220</f>
        <v>4.3</v>
      </c>
      <c r="G221" s="156"/>
      <c r="H221" s="111"/>
    </row>
    <row r="222" spans="1:9" ht="13.5" x14ac:dyDescent="0.35">
      <c r="A222" s="21"/>
      <c r="B222" s="21"/>
      <c r="C222" s="138" t="s">
        <v>168</v>
      </c>
      <c r="D222" s="138"/>
      <c r="E222" s="139">
        <f>E214</f>
        <v>237865.3</v>
      </c>
      <c r="F222" s="139">
        <f>F214</f>
        <v>59.59800000000002</v>
      </c>
      <c r="G222" s="64"/>
      <c r="H222" s="48"/>
    </row>
    <row r="223" spans="1:9" ht="13" x14ac:dyDescent="0.3">
      <c r="A223" s="119"/>
      <c r="B223" s="119"/>
      <c r="C223" s="131" t="s">
        <v>190</v>
      </c>
      <c r="D223" s="131"/>
      <c r="E223" s="130">
        <f>E212+E209+E208+E207+E206+E204+E203+E202+E201+E200+E199+E198</f>
        <v>84316</v>
      </c>
      <c r="F223" s="130">
        <f>F212+F209+F208+F207+F206+F204+F203+F202+F201+F200+F199+F198</f>
        <v>21.079000000000001</v>
      </c>
      <c r="G223" s="156"/>
      <c r="H223" s="111"/>
    </row>
    <row r="224" spans="1:9" ht="13" x14ac:dyDescent="0.3">
      <c r="A224" s="119"/>
      <c r="B224" s="119"/>
      <c r="C224" s="131" t="s">
        <v>192</v>
      </c>
      <c r="D224" s="131"/>
      <c r="E224" s="130">
        <f>E222-E223</f>
        <v>153549.29999999999</v>
      </c>
      <c r="F224" s="130">
        <f>F222-F223</f>
        <v>38.51900000000002</v>
      </c>
      <c r="G224" s="156"/>
      <c r="H224" s="111"/>
    </row>
    <row r="225" spans="1:8" ht="13" x14ac:dyDescent="0.3">
      <c r="A225" s="83"/>
      <c r="B225" s="83"/>
      <c r="C225" s="86" t="s">
        <v>184</v>
      </c>
      <c r="D225" s="86"/>
      <c r="E225" s="84"/>
      <c r="F225" s="84"/>
      <c r="G225" s="64"/>
      <c r="H225" s="48"/>
    </row>
    <row r="226" spans="1:8" ht="29.25" customHeight="1" x14ac:dyDescent="0.3">
      <c r="A226" s="51"/>
      <c r="B226" s="51"/>
      <c r="C226" s="52" t="s">
        <v>165</v>
      </c>
      <c r="D226" s="52"/>
      <c r="E226" s="53"/>
      <c r="F226" s="53"/>
      <c r="G226" s="64"/>
      <c r="H226" s="48"/>
    </row>
    <row r="227" spans="1:8" ht="42" customHeight="1" x14ac:dyDescent="0.3">
      <c r="A227" s="2">
        <v>185</v>
      </c>
      <c r="B227" s="48">
        <v>1098</v>
      </c>
      <c r="C227" s="4" t="s">
        <v>227</v>
      </c>
      <c r="D227" s="4" t="s">
        <v>228</v>
      </c>
      <c r="E227" s="48">
        <v>5035</v>
      </c>
      <c r="F227" s="48">
        <v>0.94</v>
      </c>
      <c r="G227" s="64">
        <v>3</v>
      </c>
      <c r="H227" s="48" t="s">
        <v>217</v>
      </c>
    </row>
    <row r="228" spans="1:8" ht="57" customHeight="1" x14ac:dyDescent="0.3">
      <c r="A228" s="2">
        <v>186</v>
      </c>
      <c r="B228" s="48">
        <v>1099</v>
      </c>
      <c r="C228" s="4" t="s">
        <v>229</v>
      </c>
      <c r="D228" s="1" t="s">
        <v>230</v>
      </c>
      <c r="E228" s="29">
        <v>1580</v>
      </c>
      <c r="F228" s="29">
        <v>0.32</v>
      </c>
      <c r="G228" s="64">
        <v>3</v>
      </c>
      <c r="H228" s="48" t="s">
        <v>217</v>
      </c>
    </row>
    <row r="229" spans="1:8" ht="61.5" customHeight="1" x14ac:dyDescent="0.3">
      <c r="A229" s="2">
        <v>187</v>
      </c>
      <c r="B229" s="48">
        <v>1100</v>
      </c>
      <c r="C229" s="1" t="s">
        <v>131</v>
      </c>
      <c r="D229" s="1" t="s">
        <v>252</v>
      </c>
      <c r="E229" s="29">
        <v>850</v>
      </c>
      <c r="F229" s="29">
        <v>0.24</v>
      </c>
      <c r="G229" s="64">
        <v>3</v>
      </c>
      <c r="H229" s="48" t="s">
        <v>217</v>
      </c>
    </row>
    <row r="230" spans="1:8" ht="61.5" customHeight="1" x14ac:dyDescent="0.3">
      <c r="A230" s="2">
        <v>188</v>
      </c>
      <c r="B230" s="48">
        <v>1101</v>
      </c>
      <c r="C230" s="1" t="s">
        <v>131</v>
      </c>
      <c r="D230" s="1" t="s">
        <v>253</v>
      </c>
      <c r="E230" s="29">
        <v>1350</v>
      </c>
      <c r="F230" s="29">
        <v>0.45</v>
      </c>
      <c r="G230" s="64">
        <v>3</v>
      </c>
      <c r="H230" s="48" t="s">
        <v>217</v>
      </c>
    </row>
    <row r="231" spans="1:8" ht="60" customHeight="1" x14ac:dyDescent="0.3">
      <c r="A231" s="2">
        <v>189</v>
      </c>
      <c r="B231" s="48">
        <v>1102</v>
      </c>
      <c r="C231" s="1" t="s">
        <v>231</v>
      </c>
      <c r="D231" s="1" t="s">
        <v>254</v>
      </c>
      <c r="E231" s="29">
        <v>1540</v>
      </c>
      <c r="F231" s="29">
        <v>0.44</v>
      </c>
      <c r="G231" s="64">
        <v>3</v>
      </c>
      <c r="H231" s="48" t="s">
        <v>217</v>
      </c>
    </row>
    <row r="232" spans="1:8" ht="54" customHeight="1" x14ac:dyDescent="0.3">
      <c r="A232" s="2">
        <v>190</v>
      </c>
      <c r="B232" s="48">
        <v>1103</v>
      </c>
      <c r="C232" s="1" t="s">
        <v>232</v>
      </c>
      <c r="D232" s="1" t="s">
        <v>255</v>
      </c>
      <c r="E232" s="29">
        <v>570</v>
      </c>
      <c r="F232" s="29">
        <v>0.19</v>
      </c>
      <c r="G232" s="64">
        <v>3</v>
      </c>
      <c r="H232" s="48" t="s">
        <v>217</v>
      </c>
    </row>
    <row r="233" spans="1:8" ht="44.25" customHeight="1" x14ac:dyDescent="0.3">
      <c r="A233" s="2">
        <v>191</v>
      </c>
      <c r="B233" s="48">
        <v>1104</v>
      </c>
      <c r="C233" s="1" t="s">
        <v>233</v>
      </c>
      <c r="D233" s="1" t="s">
        <v>256</v>
      </c>
      <c r="E233" s="48">
        <v>3023</v>
      </c>
      <c r="F233" s="48">
        <v>0.54300000000000004</v>
      </c>
      <c r="G233" s="64">
        <v>3</v>
      </c>
      <c r="H233" s="48" t="s">
        <v>217</v>
      </c>
    </row>
    <row r="234" spans="1:8" ht="44.25" customHeight="1" x14ac:dyDescent="0.3">
      <c r="A234" s="2">
        <v>192</v>
      </c>
      <c r="B234" s="48">
        <v>1105</v>
      </c>
      <c r="C234" s="1" t="s">
        <v>234</v>
      </c>
      <c r="D234" s="1" t="s">
        <v>257</v>
      </c>
      <c r="E234" s="29">
        <v>1340</v>
      </c>
      <c r="F234" s="29">
        <v>0.43</v>
      </c>
      <c r="G234" s="64">
        <v>3</v>
      </c>
      <c r="H234" s="48" t="s">
        <v>217</v>
      </c>
    </row>
    <row r="235" spans="1:8" ht="45.75" customHeight="1" x14ac:dyDescent="0.3">
      <c r="A235" s="2">
        <v>193</v>
      </c>
      <c r="B235" s="48">
        <v>1106</v>
      </c>
      <c r="C235" s="1" t="s">
        <v>235</v>
      </c>
      <c r="D235" s="1" t="s">
        <v>258</v>
      </c>
      <c r="E235" s="29">
        <v>1000</v>
      </c>
      <c r="F235" s="29">
        <v>0.2</v>
      </c>
      <c r="G235" s="64">
        <v>3</v>
      </c>
      <c r="H235" s="48" t="s">
        <v>217</v>
      </c>
    </row>
    <row r="236" spans="1:8" ht="48" customHeight="1" x14ac:dyDescent="0.3">
      <c r="A236" s="2">
        <v>194</v>
      </c>
      <c r="B236" s="48">
        <v>1107</v>
      </c>
      <c r="C236" s="1" t="s">
        <v>236</v>
      </c>
      <c r="D236" s="1" t="s">
        <v>259</v>
      </c>
      <c r="E236" s="29">
        <v>1000</v>
      </c>
      <c r="F236" s="29">
        <v>0.3</v>
      </c>
      <c r="G236" s="64">
        <v>3</v>
      </c>
      <c r="H236" s="48" t="s">
        <v>217</v>
      </c>
    </row>
    <row r="237" spans="1:8" ht="57" customHeight="1" x14ac:dyDescent="0.3">
      <c r="A237" s="2">
        <v>195</v>
      </c>
      <c r="B237" s="48">
        <v>1108</v>
      </c>
      <c r="C237" s="1" t="s">
        <v>237</v>
      </c>
      <c r="D237" s="1" t="s">
        <v>260</v>
      </c>
      <c r="E237" s="29">
        <v>1250</v>
      </c>
      <c r="F237" s="29">
        <v>0.36</v>
      </c>
      <c r="G237" s="64">
        <v>3</v>
      </c>
      <c r="H237" s="48" t="s">
        <v>217</v>
      </c>
    </row>
    <row r="238" spans="1:8" ht="45" customHeight="1" x14ac:dyDescent="0.3">
      <c r="A238" s="2">
        <v>196</v>
      </c>
      <c r="B238" s="48">
        <v>1109</v>
      </c>
      <c r="C238" s="1" t="s">
        <v>238</v>
      </c>
      <c r="D238" s="1" t="s">
        <v>248</v>
      </c>
      <c r="E238" s="29">
        <v>820</v>
      </c>
      <c r="F238" s="29">
        <v>0.23</v>
      </c>
      <c r="G238" s="64">
        <v>3</v>
      </c>
      <c r="H238" s="48" t="s">
        <v>217</v>
      </c>
    </row>
    <row r="239" spans="1:8" ht="43.5" customHeight="1" x14ac:dyDescent="0.3">
      <c r="A239" s="2">
        <v>197</v>
      </c>
      <c r="B239" s="48">
        <v>1110</v>
      </c>
      <c r="C239" s="1" t="s">
        <v>239</v>
      </c>
      <c r="D239" s="1" t="s">
        <v>261</v>
      </c>
      <c r="E239" s="29">
        <v>1180</v>
      </c>
      <c r="F239" s="29">
        <v>0.34</v>
      </c>
      <c r="G239" s="64">
        <v>3</v>
      </c>
      <c r="H239" s="48" t="s">
        <v>217</v>
      </c>
    </row>
    <row r="240" spans="1:8" ht="36.75" customHeight="1" x14ac:dyDescent="0.3">
      <c r="A240" s="2">
        <v>198</v>
      </c>
      <c r="B240" s="48">
        <v>1111</v>
      </c>
      <c r="C240" s="1" t="s">
        <v>240</v>
      </c>
      <c r="D240" s="1" t="s">
        <v>249</v>
      </c>
      <c r="E240" s="29">
        <v>550</v>
      </c>
      <c r="F240" s="29">
        <v>0.18</v>
      </c>
      <c r="G240" s="64">
        <v>3</v>
      </c>
      <c r="H240" s="48" t="s">
        <v>217</v>
      </c>
    </row>
    <row r="241" spans="1:8" ht="57" customHeight="1" x14ac:dyDescent="0.3">
      <c r="A241" s="2">
        <v>199</v>
      </c>
      <c r="B241" s="48">
        <v>1112</v>
      </c>
      <c r="C241" s="1" t="s">
        <v>241</v>
      </c>
      <c r="D241" s="1" t="s">
        <v>250</v>
      </c>
      <c r="E241" s="29">
        <v>650</v>
      </c>
      <c r="F241" s="29">
        <v>0.18</v>
      </c>
      <c r="G241" s="64">
        <v>3</v>
      </c>
      <c r="H241" s="48" t="s">
        <v>217</v>
      </c>
    </row>
    <row r="242" spans="1:8" ht="58.5" customHeight="1" x14ac:dyDescent="0.3">
      <c r="A242" s="2">
        <v>200</v>
      </c>
      <c r="B242" s="48">
        <v>1115</v>
      </c>
      <c r="C242" s="1" t="s">
        <v>242</v>
      </c>
      <c r="D242" s="1" t="s">
        <v>262</v>
      </c>
      <c r="E242" s="26">
        <v>1868</v>
      </c>
      <c r="F242" s="26">
        <v>0.46700000000000003</v>
      </c>
      <c r="G242" s="64">
        <v>3</v>
      </c>
      <c r="H242" s="48" t="s">
        <v>217</v>
      </c>
    </row>
    <row r="243" spans="1:8" ht="61.5" customHeight="1" x14ac:dyDescent="0.3">
      <c r="A243" s="2">
        <v>201</v>
      </c>
      <c r="B243" s="48">
        <v>1780</v>
      </c>
      <c r="C243" s="1" t="s">
        <v>131</v>
      </c>
      <c r="D243" s="1" t="s">
        <v>251</v>
      </c>
      <c r="E243" s="26">
        <v>3427.8</v>
      </c>
      <c r="F243" s="26">
        <v>0.56799999999999995</v>
      </c>
      <c r="G243" s="64">
        <v>3</v>
      </c>
      <c r="H243" s="48" t="s">
        <v>217</v>
      </c>
    </row>
    <row r="244" spans="1:8" ht="74.25" customHeight="1" x14ac:dyDescent="0.3">
      <c r="A244" s="2">
        <v>202</v>
      </c>
      <c r="B244" s="48">
        <v>1781</v>
      </c>
      <c r="C244" s="1" t="s">
        <v>131</v>
      </c>
      <c r="D244" s="1" t="s">
        <v>263</v>
      </c>
      <c r="E244" s="26">
        <v>686</v>
      </c>
      <c r="F244" s="26">
        <v>0.19600000000000001</v>
      </c>
      <c r="G244" s="64">
        <v>3</v>
      </c>
      <c r="H244" s="48" t="s">
        <v>217</v>
      </c>
    </row>
    <row r="245" spans="1:8" ht="63" customHeight="1" x14ac:dyDescent="0.3">
      <c r="A245" s="193">
        <v>203</v>
      </c>
      <c r="B245" s="48">
        <v>1782</v>
      </c>
      <c r="C245" s="1" t="s">
        <v>131</v>
      </c>
      <c r="D245" s="1" t="s">
        <v>264</v>
      </c>
      <c r="E245" s="26">
        <v>793</v>
      </c>
      <c r="F245" s="26">
        <v>0.22700000000000001</v>
      </c>
      <c r="G245" s="64">
        <v>3</v>
      </c>
      <c r="H245" s="48" t="s">
        <v>217</v>
      </c>
    </row>
    <row r="246" spans="1:8" ht="47.25" customHeight="1" x14ac:dyDescent="0.3">
      <c r="A246" s="2">
        <v>204</v>
      </c>
      <c r="B246" s="48">
        <v>1783</v>
      </c>
      <c r="C246" s="1" t="s">
        <v>131</v>
      </c>
      <c r="D246" s="1" t="s">
        <v>265</v>
      </c>
      <c r="E246" s="26">
        <v>1442.5</v>
      </c>
      <c r="F246" s="26">
        <v>0.39800000000000002</v>
      </c>
      <c r="G246" s="64">
        <v>3</v>
      </c>
      <c r="H246" s="48" t="s">
        <v>217</v>
      </c>
    </row>
    <row r="247" spans="1:8" ht="61.5" customHeight="1" x14ac:dyDescent="0.3">
      <c r="A247" s="193">
        <v>205</v>
      </c>
      <c r="B247" s="181">
        <v>3176</v>
      </c>
      <c r="C247" s="179" t="s">
        <v>243</v>
      </c>
      <c r="D247" s="179" t="s">
        <v>266</v>
      </c>
      <c r="E247" s="196">
        <v>2520</v>
      </c>
      <c r="F247" s="196">
        <v>0.72</v>
      </c>
      <c r="G247" s="64">
        <v>3</v>
      </c>
      <c r="H247" s="48" t="s">
        <v>217</v>
      </c>
    </row>
    <row r="248" spans="1:8" ht="32.25" customHeight="1" x14ac:dyDescent="0.3">
      <c r="A248" s="51"/>
      <c r="B248" s="51"/>
      <c r="C248" s="54" t="s">
        <v>146</v>
      </c>
      <c r="D248" s="54"/>
      <c r="E248" s="55">
        <f>SUM(E227:E247)</f>
        <v>32475.3</v>
      </c>
      <c r="F248" s="55">
        <f>SUM(F227:F247)</f>
        <v>7.9189999999999996</v>
      </c>
      <c r="G248" s="64"/>
      <c r="H248" s="48"/>
    </row>
    <row r="249" spans="1:8" ht="26" x14ac:dyDescent="0.3">
      <c r="A249" s="22"/>
      <c r="B249" s="22"/>
      <c r="C249" s="7" t="s">
        <v>163</v>
      </c>
      <c r="D249" s="7"/>
      <c r="E249" s="56"/>
      <c r="F249" s="56"/>
      <c r="G249" s="64"/>
      <c r="H249" s="48"/>
    </row>
    <row r="250" spans="1:8" ht="54.75" customHeight="1" x14ac:dyDescent="0.3">
      <c r="A250" s="2">
        <v>206</v>
      </c>
      <c r="B250" s="2">
        <v>1113</v>
      </c>
      <c r="C250" s="1" t="s">
        <v>244</v>
      </c>
      <c r="D250" s="4" t="s">
        <v>291</v>
      </c>
      <c r="E250" s="29">
        <v>1400</v>
      </c>
      <c r="F250" s="29">
        <v>0.4</v>
      </c>
      <c r="G250" s="64">
        <v>3</v>
      </c>
      <c r="H250" s="48" t="s">
        <v>220</v>
      </c>
    </row>
    <row r="251" spans="1:8" ht="39" customHeight="1" x14ac:dyDescent="0.3">
      <c r="A251" s="2">
        <v>207</v>
      </c>
      <c r="B251" s="2">
        <v>1114</v>
      </c>
      <c r="C251" s="1" t="s">
        <v>245</v>
      </c>
      <c r="D251" s="1" t="s">
        <v>292</v>
      </c>
      <c r="E251" s="29">
        <v>400</v>
      </c>
      <c r="F251" s="29">
        <v>0.1</v>
      </c>
      <c r="G251" s="64">
        <v>3</v>
      </c>
      <c r="H251" s="48" t="s">
        <v>220</v>
      </c>
    </row>
    <row r="252" spans="1:8" ht="45.75" customHeight="1" x14ac:dyDescent="0.3">
      <c r="A252" s="2">
        <v>208</v>
      </c>
      <c r="B252" s="2">
        <v>1784</v>
      </c>
      <c r="C252" s="1" t="s">
        <v>246</v>
      </c>
      <c r="D252" s="1" t="s">
        <v>293</v>
      </c>
      <c r="E252" s="26">
        <v>6060</v>
      </c>
      <c r="F252" s="26">
        <v>1.7</v>
      </c>
      <c r="G252" s="64">
        <v>3</v>
      </c>
      <c r="H252" s="48" t="s">
        <v>220</v>
      </c>
    </row>
    <row r="253" spans="1:8" ht="45.75" customHeight="1" x14ac:dyDescent="0.3">
      <c r="A253" s="2">
        <v>209</v>
      </c>
      <c r="B253" s="2">
        <v>1785</v>
      </c>
      <c r="C253" s="1" t="s">
        <v>247</v>
      </c>
      <c r="D253" s="1" t="s">
        <v>294</v>
      </c>
      <c r="E253" s="26">
        <v>2021</v>
      </c>
      <c r="F253" s="26">
        <v>0.57299999999999995</v>
      </c>
      <c r="G253" s="64">
        <v>3</v>
      </c>
      <c r="H253" s="48" t="s">
        <v>220</v>
      </c>
    </row>
    <row r="254" spans="1:8" ht="51" customHeight="1" x14ac:dyDescent="0.3">
      <c r="A254" s="2">
        <v>210</v>
      </c>
      <c r="B254" s="2">
        <v>1083</v>
      </c>
      <c r="C254" s="1" t="s">
        <v>295</v>
      </c>
      <c r="D254" s="1" t="s">
        <v>296</v>
      </c>
      <c r="E254" s="26">
        <v>3227</v>
      </c>
      <c r="F254" s="26">
        <v>0.56000000000000005</v>
      </c>
      <c r="G254" s="64">
        <v>3</v>
      </c>
      <c r="H254" s="48" t="s">
        <v>220</v>
      </c>
    </row>
    <row r="255" spans="1:8" ht="13" x14ac:dyDescent="0.3">
      <c r="A255" s="22"/>
      <c r="B255" s="22"/>
      <c r="C255" s="9" t="s">
        <v>149</v>
      </c>
      <c r="D255" s="9"/>
      <c r="E255" s="28">
        <f>SUM(E250:E254)</f>
        <v>13108</v>
      </c>
      <c r="F255" s="28">
        <f>SUM(F250:F254)</f>
        <v>3.3330000000000002</v>
      </c>
      <c r="G255" s="64"/>
      <c r="H255" s="48"/>
    </row>
    <row r="256" spans="1:8" ht="36" customHeight="1" x14ac:dyDescent="0.3">
      <c r="A256" s="12"/>
      <c r="B256" s="12"/>
      <c r="C256" s="50" t="s">
        <v>150</v>
      </c>
      <c r="D256" s="50"/>
      <c r="E256" s="30"/>
      <c r="F256" s="30"/>
      <c r="G256" s="64"/>
      <c r="H256" s="48"/>
    </row>
    <row r="257" spans="1:8" ht="44.25" customHeight="1" x14ac:dyDescent="0.3">
      <c r="A257" s="2">
        <v>211</v>
      </c>
      <c r="B257" s="64">
        <v>1076</v>
      </c>
      <c r="C257" s="4" t="s">
        <v>268</v>
      </c>
      <c r="D257" s="4" t="s">
        <v>297</v>
      </c>
      <c r="E257" s="29">
        <v>3280</v>
      </c>
      <c r="F257" s="29">
        <v>0.82</v>
      </c>
      <c r="G257" s="64">
        <v>3</v>
      </c>
      <c r="H257" s="48" t="s">
        <v>179</v>
      </c>
    </row>
    <row r="258" spans="1:8" ht="42.75" customHeight="1" x14ac:dyDescent="0.3">
      <c r="A258" s="2">
        <v>212</v>
      </c>
      <c r="B258" s="64">
        <v>1077</v>
      </c>
      <c r="C258" s="4" t="s">
        <v>269</v>
      </c>
      <c r="D258" s="4" t="s">
        <v>298</v>
      </c>
      <c r="E258" s="29">
        <v>5200</v>
      </c>
      <c r="F258" s="29">
        <v>1.3</v>
      </c>
      <c r="G258" s="64">
        <v>3</v>
      </c>
      <c r="H258" s="48" t="s">
        <v>179</v>
      </c>
    </row>
    <row r="259" spans="1:8" ht="35.25" customHeight="1" x14ac:dyDescent="0.3">
      <c r="A259" s="2">
        <v>213</v>
      </c>
      <c r="B259" s="64">
        <v>1078</v>
      </c>
      <c r="C259" s="4" t="s">
        <v>270</v>
      </c>
      <c r="D259" s="4" t="s">
        <v>299</v>
      </c>
      <c r="E259" s="29">
        <v>4000</v>
      </c>
      <c r="F259" s="29">
        <v>1</v>
      </c>
      <c r="G259" s="64">
        <v>3</v>
      </c>
      <c r="H259" s="48" t="s">
        <v>179</v>
      </c>
    </row>
    <row r="260" spans="1:8" ht="34.5" customHeight="1" x14ac:dyDescent="0.3">
      <c r="A260" s="2">
        <v>214</v>
      </c>
      <c r="B260" s="64">
        <v>1079</v>
      </c>
      <c r="C260" s="4" t="s">
        <v>271</v>
      </c>
      <c r="D260" s="4" t="s">
        <v>300</v>
      </c>
      <c r="E260" s="29">
        <v>4800</v>
      </c>
      <c r="F260" s="29">
        <v>1.2</v>
      </c>
      <c r="G260" s="64">
        <v>3</v>
      </c>
      <c r="H260" s="48" t="s">
        <v>179</v>
      </c>
    </row>
    <row r="261" spans="1:8" ht="39" customHeight="1" x14ac:dyDescent="0.3">
      <c r="A261" s="2">
        <v>215</v>
      </c>
      <c r="B261" s="64">
        <v>1080</v>
      </c>
      <c r="C261" s="4" t="s">
        <v>285</v>
      </c>
      <c r="D261" s="4" t="s">
        <v>301</v>
      </c>
      <c r="E261" s="29">
        <v>6000</v>
      </c>
      <c r="F261" s="29">
        <v>1.5</v>
      </c>
      <c r="G261" s="64">
        <v>3</v>
      </c>
      <c r="H261" s="48" t="s">
        <v>179</v>
      </c>
    </row>
    <row r="262" spans="1:8" ht="36.75" customHeight="1" x14ac:dyDescent="0.3">
      <c r="A262" s="2">
        <v>216</v>
      </c>
      <c r="B262" s="64">
        <v>1081</v>
      </c>
      <c r="C262" s="4" t="s">
        <v>286</v>
      </c>
      <c r="D262" s="4" t="s">
        <v>302</v>
      </c>
      <c r="E262" s="29">
        <v>10000</v>
      </c>
      <c r="F262" s="29">
        <v>2.5</v>
      </c>
      <c r="G262" s="64">
        <v>3</v>
      </c>
      <c r="H262" s="48" t="s">
        <v>179</v>
      </c>
    </row>
    <row r="263" spans="1:8" ht="35.25" customHeight="1" x14ac:dyDescent="0.3">
      <c r="A263" s="2">
        <v>217</v>
      </c>
      <c r="B263" s="64">
        <v>1082</v>
      </c>
      <c r="C263" s="4" t="s">
        <v>272</v>
      </c>
      <c r="D263" s="4" t="s">
        <v>303</v>
      </c>
      <c r="E263" s="29">
        <v>8000</v>
      </c>
      <c r="F263" s="29">
        <v>2</v>
      </c>
      <c r="G263" s="64">
        <v>3</v>
      </c>
      <c r="H263" s="48" t="s">
        <v>179</v>
      </c>
    </row>
    <row r="264" spans="1:8" ht="41.25" customHeight="1" x14ac:dyDescent="0.3">
      <c r="A264" s="2">
        <v>218</v>
      </c>
      <c r="B264" s="64">
        <v>1083</v>
      </c>
      <c r="C264" s="4" t="s">
        <v>273</v>
      </c>
      <c r="D264" s="4" t="s">
        <v>304</v>
      </c>
      <c r="E264" s="29">
        <v>2000</v>
      </c>
      <c r="F264" s="29">
        <v>0.5</v>
      </c>
      <c r="G264" s="64">
        <v>3</v>
      </c>
      <c r="H264" s="48" t="s">
        <v>179</v>
      </c>
    </row>
    <row r="265" spans="1:8" ht="29.25" customHeight="1" x14ac:dyDescent="0.3">
      <c r="A265" s="2">
        <v>219</v>
      </c>
      <c r="B265" s="64">
        <v>1084</v>
      </c>
      <c r="C265" s="4" t="s">
        <v>274</v>
      </c>
      <c r="D265" s="4" t="s">
        <v>305</v>
      </c>
      <c r="E265" s="29">
        <v>12000</v>
      </c>
      <c r="F265" s="29">
        <v>3</v>
      </c>
      <c r="G265" s="64">
        <v>3</v>
      </c>
      <c r="H265" s="48" t="s">
        <v>179</v>
      </c>
    </row>
    <row r="266" spans="1:8" ht="27" customHeight="1" x14ac:dyDescent="0.3">
      <c r="A266" s="2">
        <v>220</v>
      </c>
      <c r="B266" s="64">
        <v>1085</v>
      </c>
      <c r="C266" s="4" t="s">
        <v>275</v>
      </c>
      <c r="D266" s="4" t="s">
        <v>306</v>
      </c>
      <c r="E266" s="29">
        <v>7600</v>
      </c>
      <c r="F266" s="29">
        <v>1.9</v>
      </c>
      <c r="G266" s="64">
        <v>3</v>
      </c>
      <c r="H266" s="48" t="s">
        <v>179</v>
      </c>
    </row>
    <row r="267" spans="1:8" ht="39.75" customHeight="1" x14ac:dyDescent="0.3">
      <c r="A267" s="2">
        <v>221</v>
      </c>
      <c r="B267" s="64">
        <v>1086</v>
      </c>
      <c r="C267" s="4" t="s">
        <v>276</v>
      </c>
      <c r="D267" s="4" t="s">
        <v>307</v>
      </c>
      <c r="E267" s="26">
        <v>5200</v>
      </c>
      <c r="F267" s="26">
        <v>1.3</v>
      </c>
      <c r="G267" s="64">
        <v>3</v>
      </c>
      <c r="H267" s="48" t="s">
        <v>179</v>
      </c>
    </row>
    <row r="268" spans="1:8" ht="41.25" customHeight="1" x14ac:dyDescent="0.3">
      <c r="A268" s="2">
        <v>222</v>
      </c>
      <c r="B268" s="64">
        <v>1087</v>
      </c>
      <c r="C268" s="4" t="s">
        <v>287</v>
      </c>
      <c r="D268" s="4" t="s">
        <v>308</v>
      </c>
      <c r="E268" s="29">
        <v>4800</v>
      </c>
      <c r="F268" s="29">
        <v>1.2</v>
      </c>
      <c r="G268" s="64">
        <v>3</v>
      </c>
      <c r="H268" s="48" t="s">
        <v>179</v>
      </c>
    </row>
    <row r="269" spans="1:8" ht="29.25" customHeight="1" x14ac:dyDescent="0.3">
      <c r="A269" s="2">
        <v>223</v>
      </c>
      <c r="B269" s="64">
        <v>1088</v>
      </c>
      <c r="C269" s="4" t="s">
        <v>277</v>
      </c>
      <c r="D269" s="4" t="s">
        <v>309</v>
      </c>
      <c r="E269" s="29">
        <v>8400</v>
      </c>
      <c r="F269" s="29">
        <v>2.1</v>
      </c>
      <c r="G269" s="64">
        <v>3</v>
      </c>
      <c r="H269" s="48" t="s">
        <v>179</v>
      </c>
    </row>
    <row r="270" spans="1:8" ht="33.75" customHeight="1" x14ac:dyDescent="0.3">
      <c r="A270" s="2">
        <v>224</v>
      </c>
      <c r="B270" s="64">
        <v>1089</v>
      </c>
      <c r="C270" s="4" t="s">
        <v>278</v>
      </c>
      <c r="D270" s="4" t="s">
        <v>310</v>
      </c>
      <c r="E270" s="29">
        <v>10800</v>
      </c>
      <c r="F270" s="29">
        <v>2.7</v>
      </c>
      <c r="G270" s="64">
        <v>3</v>
      </c>
      <c r="H270" s="48" t="s">
        <v>179</v>
      </c>
    </row>
    <row r="271" spans="1:8" ht="36" customHeight="1" x14ac:dyDescent="0.3">
      <c r="A271" s="2">
        <v>225</v>
      </c>
      <c r="B271" s="64">
        <v>1090</v>
      </c>
      <c r="C271" s="4" t="s">
        <v>279</v>
      </c>
      <c r="D271" s="4" t="s">
        <v>311</v>
      </c>
      <c r="E271" s="29">
        <v>9200</v>
      </c>
      <c r="F271" s="29">
        <v>2.2999999999999998</v>
      </c>
      <c r="G271" s="64">
        <v>3</v>
      </c>
      <c r="H271" s="48" t="s">
        <v>179</v>
      </c>
    </row>
    <row r="272" spans="1:8" ht="35.25" customHeight="1" x14ac:dyDescent="0.3">
      <c r="A272" s="2">
        <v>226</v>
      </c>
      <c r="B272" s="64">
        <v>1091</v>
      </c>
      <c r="C272" s="4" t="s">
        <v>280</v>
      </c>
      <c r="D272" s="4" t="s">
        <v>312</v>
      </c>
      <c r="E272" s="26">
        <v>8108</v>
      </c>
      <c r="F272" s="26">
        <v>2.0270000000000001</v>
      </c>
      <c r="G272" s="64">
        <v>3</v>
      </c>
      <c r="H272" s="48" t="s">
        <v>179</v>
      </c>
    </row>
    <row r="273" spans="1:8" ht="25.5" customHeight="1" x14ac:dyDescent="0.3">
      <c r="A273" s="2">
        <v>227</v>
      </c>
      <c r="B273" s="64">
        <v>1092</v>
      </c>
      <c r="C273" s="4" t="s">
        <v>281</v>
      </c>
      <c r="D273" s="4" t="s">
        <v>313</v>
      </c>
      <c r="E273" s="29">
        <v>5200</v>
      </c>
      <c r="F273" s="29">
        <v>1.3</v>
      </c>
      <c r="G273" s="64">
        <v>3</v>
      </c>
      <c r="H273" s="48" t="s">
        <v>179</v>
      </c>
    </row>
    <row r="274" spans="1:8" ht="28.5" customHeight="1" x14ac:dyDescent="0.3">
      <c r="A274" s="2">
        <v>228</v>
      </c>
      <c r="B274" s="64">
        <v>1093</v>
      </c>
      <c r="C274" s="4" t="s">
        <v>267</v>
      </c>
      <c r="D274" s="4" t="s">
        <v>314</v>
      </c>
      <c r="E274" s="26">
        <v>6488</v>
      </c>
      <c r="F274" s="26">
        <v>1.6220000000000001</v>
      </c>
      <c r="G274" s="64">
        <v>3</v>
      </c>
      <c r="H274" s="48" t="s">
        <v>179</v>
      </c>
    </row>
    <row r="275" spans="1:8" ht="25.5" customHeight="1" x14ac:dyDescent="0.3">
      <c r="A275" s="2">
        <v>229</v>
      </c>
      <c r="B275" s="64">
        <v>1094</v>
      </c>
      <c r="C275" s="4" t="s">
        <v>288</v>
      </c>
      <c r="D275" s="4" t="s">
        <v>315</v>
      </c>
      <c r="E275" s="29">
        <v>10000</v>
      </c>
      <c r="F275" s="29">
        <v>2.5</v>
      </c>
      <c r="G275" s="64">
        <v>3</v>
      </c>
      <c r="H275" s="48" t="s">
        <v>179</v>
      </c>
    </row>
    <row r="276" spans="1:8" ht="68.25" customHeight="1" x14ac:dyDescent="0.3">
      <c r="A276" s="2">
        <v>230</v>
      </c>
      <c r="B276" s="64">
        <v>1095</v>
      </c>
      <c r="C276" s="4" t="s">
        <v>282</v>
      </c>
      <c r="D276" s="4" t="s">
        <v>316</v>
      </c>
      <c r="E276" s="26">
        <v>5996</v>
      </c>
      <c r="F276" s="26">
        <v>1.4990000000000001</v>
      </c>
      <c r="G276" s="64">
        <v>3</v>
      </c>
      <c r="H276" s="48" t="s">
        <v>179</v>
      </c>
    </row>
    <row r="277" spans="1:8" ht="37.5" customHeight="1" x14ac:dyDescent="0.3">
      <c r="A277" s="2">
        <v>231</v>
      </c>
      <c r="B277" s="64">
        <v>1096</v>
      </c>
      <c r="C277" s="4" t="s">
        <v>283</v>
      </c>
      <c r="D277" s="4" t="s">
        <v>317</v>
      </c>
      <c r="E277" s="29">
        <v>4000</v>
      </c>
      <c r="F277" s="29">
        <v>1</v>
      </c>
      <c r="G277" s="64">
        <v>3</v>
      </c>
      <c r="H277" s="48" t="s">
        <v>179</v>
      </c>
    </row>
    <row r="278" spans="1:8" ht="38.25" customHeight="1" x14ac:dyDescent="0.3">
      <c r="A278" s="2">
        <v>232</v>
      </c>
      <c r="B278" s="64">
        <v>1097</v>
      </c>
      <c r="C278" s="4" t="s">
        <v>284</v>
      </c>
      <c r="D278" s="4" t="s">
        <v>318</v>
      </c>
      <c r="E278" s="29">
        <v>4000</v>
      </c>
      <c r="F278" s="29">
        <v>1</v>
      </c>
      <c r="G278" s="64">
        <v>3</v>
      </c>
      <c r="H278" s="48" t="s">
        <v>179</v>
      </c>
    </row>
    <row r="279" spans="1:8" ht="24.75" customHeight="1" x14ac:dyDescent="0.3">
      <c r="A279" s="193">
        <v>233</v>
      </c>
      <c r="B279" s="180">
        <v>3178</v>
      </c>
      <c r="C279" s="197" t="s">
        <v>243</v>
      </c>
      <c r="D279" s="197" t="s">
        <v>289</v>
      </c>
      <c r="E279" s="198">
        <v>11385</v>
      </c>
      <c r="F279" s="198">
        <v>2.5299999999999998</v>
      </c>
      <c r="G279" s="180">
        <v>3</v>
      </c>
      <c r="H279" s="181" t="s">
        <v>179</v>
      </c>
    </row>
    <row r="280" spans="1:8" ht="35.25" customHeight="1" x14ac:dyDescent="0.3">
      <c r="A280" s="193">
        <v>234</v>
      </c>
      <c r="B280" s="180">
        <v>3179</v>
      </c>
      <c r="C280" s="197" t="s">
        <v>243</v>
      </c>
      <c r="D280" s="197" t="s">
        <v>290</v>
      </c>
      <c r="E280" s="198">
        <v>21760</v>
      </c>
      <c r="F280" s="198">
        <v>5.44</v>
      </c>
      <c r="G280" s="180">
        <v>3</v>
      </c>
      <c r="H280" s="181" t="s">
        <v>179</v>
      </c>
    </row>
    <row r="281" spans="1:8" ht="35.25" customHeight="1" x14ac:dyDescent="0.3">
      <c r="A281" s="199">
        <v>235</v>
      </c>
      <c r="B281" s="200">
        <v>3218</v>
      </c>
      <c r="C281" s="201" t="s">
        <v>571</v>
      </c>
      <c r="D281" s="201" t="s">
        <v>572</v>
      </c>
      <c r="E281" s="202">
        <v>800</v>
      </c>
      <c r="F281" s="202">
        <v>0.2</v>
      </c>
      <c r="G281" s="200">
        <v>3</v>
      </c>
      <c r="H281" s="192" t="s">
        <v>179</v>
      </c>
    </row>
    <row r="282" spans="1:8" ht="13" x14ac:dyDescent="0.3">
      <c r="A282" s="11"/>
      <c r="B282" s="11"/>
      <c r="C282" s="50"/>
      <c r="D282" s="50"/>
      <c r="E282" s="30">
        <f>SUM(E257:E281)</f>
        <v>179017</v>
      </c>
      <c r="F282" s="30">
        <f>SUM(F257:F281)</f>
        <v>44.438000000000009</v>
      </c>
      <c r="G282" s="64"/>
      <c r="H282" s="48"/>
    </row>
    <row r="283" spans="1:8" ht="21" customHeight="1" x14ac:dyDescent="0.3">
      <c r="A283" s="11"/>
      <c r="B283" s="11"/>
      <c r="C283" s="50" t="s">
        <v>190</v>
      </c>
      <c r="D283" s="50"/>
      <c r="E283" s="30"/>
      <c r="F283" s="30"/>
      <c r="G283" s="64"/>
      <c r="H283" s="48"/>
    </row>
    <row r="284" spans="1:8" ht="26" x14ac:dyDescent="0.3">
      <c r="A284" s="2">
        <v>236</v>
      </c>
      <c r="B284" s="48">
        <v>4988</v>
      </c>
      <c r="C284" s="4" t="s">
        <v>319</v>
      </c>
      <c r="D284" s="4" t="s">
        <v>320</v>
      </c>
      <c r="E284" s="26">
        <v>12706</v>
      </c>
      <c r="F284" s="40">
        <v>2.65</v>
      </c>
      <c r="G284" s="64">
        <v>3</v>
      </c>
      <c r="H284" s="48" t="s">
        <v>179</v>
      </c>
    </row>
    <row r="285" spans="1:8" ht="26" x14ac:dyDescent="0.3">
      <c r="A285" s="2">
        <v>237</v>
      </c>
      <c r="B285" s="48">
        <v>4989</v>
      </c>
      <c r="C285" s="4" t="s">
        <v>319</v>
      </c>
      <c r="D285" s="4" t="s">
        <v>321</v>
      </c>
      <c r="E285" s="26">
        <v>24000</v>
      </c>
      <c r="F285" s="40">
        <v>6</v>
      </c>
      <c r="G285" s="64">
        <v>3</v>
      </c>
      <c r="H285" s="48" t="s">
        <v>179</v>
      </c>
    </row>
    <row r="286" spans="1:8" ht="26" x14ac:dyDescent="0.3">
      <c r="A286" s="2">
        <v>238</v>
      </c>
      <c r="B286" s="48">
        <v>4990</v>
      </c>
      <c r="C286" s="4" t="s">
        <v>319</v>
      </c>
      <c r="D286" s="4" t="s">
        <v>322</v>
      </c>
      <c r="E286" s="26">
        <v>38840</v>
      </c>
      <c r="F286" s="40">
        <v>9.7100000000000009</v>
      </c>
      <c r="G286" s="64">
        <v>3</v>
      </c>
      <c r="H286" s="48" t="s">
        <v>179</v>
      </c>
    </row>
    <row r="287" spans="1:8" ht="26" x14ac:dyDescent="0.3">
      <c r="A287" s="2">
        <v>239</v>
      </c>
      <c r="B287" s="48">
        <v>4991</v>
      </c>
      <c r="C287" s="4" t="s">
        <v>319</v>
      </c>
      <c r="D287" s="4" t="s">
        <v>323</v>
      </c>
      <c r="E287" s="26">
        <v>9580</v>
      </c>
      <c r="F287" s="40">
        <v>2.395</v>
      </c>
      <c r="G287" s="64">
        <v>3</v>
      </c>
      <c r="H287" s="48" t="s">
        <v>179</v>
      </c>
    </row>
    <row r="288" spans="1:8" ht="26" x14ac:dyDescent="0.3">
      <c r="A288" s="2">
        <v>240</v>
      </c>
      <c r="B288" s="48">
        <v>4992</v>
      </c>
      <c r="C288" s="4" t="s">
        <v>319</v>
      </c>
      <c r="D288" s="4" t="s">
        <v>324</v>
      </c>
      <c r="E288" s="26">
        <v>6000</v>
      </c>
      <c r="F288" s="40">
        <v>1.5</v>
      </c>
      <c r="G288" s="64">
        <v>3</v>
      </c>
      <c r="H288" s="48" t="s">
        <v>179</v>
      </c>
    </row>
    <row r="289" spans="1:8" ht="26" x14ac:dyDescent="0.3">
      <c r="A289" s="2">
        <v>241</v>
      </c>
      <c r="B289" s="48">
        <v>4993</v>
      </c>
      <c r="C289" s="4" t="s">
        <v>319</v>
      </c>
      <c r="D289" s="4" t="s">
        <v>325</v>
      </c>
      <c r="E289" s="26">
        <v>4000</v>
      </c>
      <c r="F289" s="40">
        <v>1</v>
      </c>
      <c r="G289" s="64">
        <v>3</v>
      </c>
      <c r="H289" s="48" t="s">
        <v>179</v>
      </c>
    </row>
    <row r="290" spans="1:8" ht="26" x14ac:dyDescent="0.3">
      <c r="A290" s="2">
        <v>242</v>
      </c>
      <c r="B290" s="48">
        <v>4994</v>
      </c>
      <c r="C290" s="4" t="s">
        <v>319</v>
      </c>
      <c r="D290" s="4" t="s">
        <v>326</v>
      </c>
      <c r="E290" s="26">
        <v>16000</v>
      </c>
      <c r="F290" s="40">
        <v>4</v>
      </c>
      <c r="G290" s="64">
        <v>3</v>
      </c>
      <c r="H290" s="48" t="s">
        <v>179</v>
      </c>
    </row>
    <row r="291" spans="1:8" ht="26" x14ac:dyDescent="0.3">
      <c r="A291" s="2">
        <v>243</v>
      </c>
      <c r="B291" s="48">
        <v>4995</v>
      </c>
      <c r="C291" s="4" t="s">
        <v>319</v>
      </c>
      <c r="D291" s="4" t="s">
        <v>327</v>
      </c>
      <c r="E291" s="26">
        <v>4000</v>
      </c>
      <c r="F291" s="40">
        <v>1</v>
      </c>
      <c r="G291" s="64">
        <v>3</v>
      </c>
      <c r="H291" s="48" t="s">
        <v>179</v>
      </c>
    </row>
    <row r="292" spans="1:8" ht="13" x14ac:dyDescent="0.3">
      <c r="A292" s="11"/>
      <c r="B292" s="11"/>
      <c r="C292" s="11" t="s">
        <v>156</v>
      </c>
      <c r="D292" s="11"/>
      <c r="E292" s="30">
        <f>SUM(E284:E291)</f>
        <v>115126</v>
      </c>
      <c r="F292" s="30">
        <f>SUM(F284:F291)</f>
        <v>28.254999999999999</v>
      </c>
      <c r="G292" s="64"/>
      <c r="H292" s="48"/>
    </row>
    <row r="293" spans="1:8" ht="13" x14ac:dyDescent="0.3">
      <c r="A293" s="11"/>
      <c r="B293" s="11"/>
      <c r="C293" s="15" t="s">
        <v>185</v>
      </c>
      <c r="D293" s="15"/>
      <c r="E293" s="41">
        <f>E282+E255+E248+E292</f>
        <v>339726.3</v>
      </c>
      <c r="F293" s="41">
        <f>F282+F255+F248+F292</f>
        <v>83.945000000000007</v>
      </c>
      <c r="G293" s="64"/>
      <c r="H293" s="48"/>
    </row>
    <row r="294" spans="1:8" ht="13" x14ac:dyDescent="0.3">
      <c r="A294" s="14"/>
      <c r="B294" s="14"/>
      <c r="C294" s="45" t="s">
        <v>167</v>
      </c>
      <c r="D294" s="45"/>
      <c r="E294" s="46">
        <f>E248</f>
        <v>32475.3</v>
      </c>
      <c r="F294" s="46">
        <f>F248</f>
        <v>7.9189999999999996</v>
      </c>
      <c r="G294" s="64"/>
      <c r="H294" s="48"/>
    </row>
    <row r="295" spans="1:8" ht="13" x14ac:dyDescent="0.3">
      <c r="A295" s="93"/>
      <c r="B295" s="93"/>
      <c r="C295" s="92" t="s">
        <v>190</v>
      </c>
      <c r="D295" s="92"/>
      <c r="E295" s="94">
        <v>0</v>
      </c>
      <c r="F295" s="94">
        <v>0</v>
      </c>
      <c r="G295" s="64"/>
      <c r="H295" s="48"/>
    </row>
    <row r="296" spans="1:8" ht="13" x14ac:dyDescent="0.3">
      <c r="A296" s="93"/>
      <c r="B296" s="93"/>
      <c r="C296" s="92" t="s">
        <v>191</v>
      </c>
      <c r="D296" s="92"/>
      <c r="E296" s="94">
        <f>E294-E295</f>
        <v>32475.3</v>
      </c>
      <c r="F296" s="94">
        <f>F294-F295</f>
        <v>7.9189999999999996</v>
      </c>
      <c r="G296" s="64"/>
      <c r="H296" s="48"/>
    </row>
    <row r="297" spans="1:8" ht="13" x14ac:dyDescent="0.3">
      <c r="A297" s="14"/>
      <c r="B297" s="14"/>
      <c r="C297" s="45" t="s">
        <v>166</v>
      </c>
      <c r="D297" s="45"/>
      <c r="E297" s="46">
        <f>E255</f>
        <v>13108</v>
      </c>
      <c r="F297" s="46">
        <f>F255</f>
        <v>3.3330000000000002</v>
      </c>
      <c r="G297" s="64"/>
      <c r="H297" s="48"/>
    </row>
    <row r="298" spans="1:8" ht="13" x14ac:dyDescent="0.3">
      <c r="A298" s="93"/>
      <c r="B298" s="93"/>
      <c r="C298" s="92" t="s">
        <v>190</v>
      </c>
      <c r="D298" s="92"/>
      <c r="E298" s="94">
        <v>0</v>
      </c>
      <c r="F298" s="94">
        <v>0</v>
      </c>
      <c r="G298" s="64"/>
      <c r="H298" s="48"/>
    </row>
    <row r="299" spans="1:8" ht="13" x14ac:dyDescent="0.3">
      <c r="A299" s="93"/>
      <c r="B299" s="93"/>
      <c r="C299" s="92" t="s">
        <v>191</v>
      </c>
      <c r="D299" s="92"/>
      <c r="E299" s="94">
        <f>E297-E298</f>
        <v>13108</v>
      </c>
      <c r="F299" s="94">
        <f>F297-F298</f>
        <v>3.3330000000000002</v>
      </c>
      <c r="G299" s="64"/>
      <c r="H299" s="48"/>
    </row>
    <row r="300" spans="1:8" ht="13" x14ac:dyDescent="0.3">
      <c r="A300" s="11"/>
      <c r="B300" s="11"/>
      <c r="C300" s="147" t="s">
        <v>168</v>
      </c>
      <c r="D300" s="147"/>
      <c r="E300" s="58">
        <f>E292+E282</f>
        <v>294143</v>
      </c>
      <c r="F300" s="58">
        <f>F292+F282</f>
        <v>72.693000000000012</v>
      </c>
      <c r="G300" s="64"/>
      <c r="H300" s="48"/>
    </row>
    <row r="301" spans="1:8" ht="13" x14ac:dyDescent="0.3">
      <c r="A301" s="93"/>
      <c r="B301" s="93"/>
      <c r="C301" s="92" t="s">
        <v>190</v>
      </c>
      <c r="D301" s="92"/>
      <c r="E301" s="94">
        <f>E284+E285+E286+E287+E288+E289+E290+E291</f>
        <v>115126</v>
      </c>
      <c r="F301" s="94">
        <f>F284+F285+F286+F287+F288+F289+F290+F291</f>
        <v>28.254999999999999</v>
      </c>
      <c r="G301" s="64"/>
      <c r="H301" s="48"/>
    </row>
    <row r="302" spans="1:8" ht="13" x14ac:dyDescent="0.3">
      <c r="A302" s="93"/>
      <c r="B302" s="93"/>
      <c r="C302" s="92" t="s">
        <v>191</v>
      </c>
      <c r="D302" s="92"/>
      <c r="E302" s="94">
        <f>E300-E301</f>
        <v>179017</v>
      </c>
      <c r="F302" s="94">
        <f>F300-F301</f>
        <v>44.438000000000017</v>
      </c>
      <c r="G302" s="64"/>
      <c r="H302" s="48"/>
    </row>
    <row r="303" spans="1:8" ht="13" x14ac:dyDescent="0.3">
      <c r="A303" s="87"/>
      <c r="B303" s="87"/>
      <c r="C303" s="87" t="s">
        <v>186</v>
      </c>
      <c r="D303" s="87"/>
      <c r="E303" s="148"/>
      <c r="F303" s="148"/>
      <c r="G303" s="64"/>
      <c r="H303" s="48"/>
    </row>
    <row r="304" spans="1:8" ht="26" x14ac:dyDescent="0.3">
      <c r="A304" s="59"/>
      <c r="B304" s="59"/>
      <c r="C304" s="57" t="s">
        <v>151</v>
      </c>
      <c r="D304" s="57"/>
      <c r="E304" s="149"/>
      <c r="F304" s="149"/>
      <c r="G304" s="64"/>
      <c r="H304" s="48"/>
    </row>
    <row r="305" spans="1:8" ht="39" customHeight="1" x14ac:dyDescent="0.3">
      <c r="A305" s="2">
        <v>244</v>
      </c>
      <c r="B305" s="29">
        <v>1116</v>
      </c>
      <c r="C305" s="20" t="s">
        <v>328</v>
      </c>
      <c r="D305" s="20" t="s">
        <v>350</v>
      </c>
      <c r="E305" s="42">
        <v>530</v>
      </c>
      <c r="F305" s="42">
        <v>0.13</v>
      </c>
      <c r="G305" s="64">
        <v>3</v>
      </c>
      <c r="H305" s="48" t="s">
        <v>217</v>
      </c>
    </row>
    <row r="306" spans="1:8" ht="41.25" customHeight="1" x14ac:dyDescent="0.3">
      <c r="A306" s="2">
        <v>245</v>
      </c>
      <c r="B306" s="29">
        <v>1117</v>
      </c>
      <c r="C306" s="20" t="s">
        <v>329</v>
      </c>
      <c r="D306" s="20" t="s">
        <v>351</v>
      </c>
      <c r="E306" s="42">
        <v>1259</v>
      </c>
      <c r="F306" s="42">
        <v>0.33900000000000002</v>
      </c>
      <c r="G306" s="64">
        <v>3</v>
      </c>
      <c r="H306" s="48" t="s">
        <v>217</v>
      </c>
    </row>
    <row r="307" spans="1:8" ht="42" customHeight="1" x14ac:dyDescent="0.3">
      <c r="A307" s="2">
        <v>246</v>
      </c>
      <c r="B307" s="29">
        <v>1118</v>
      </c>
      <c r="C307" s="20" t="s">
        <v>331</v>
      </c>
      <c r="D307" s="20" t="s">
        <v>352</v>
      </c>
      <c r="E307" s="42">
        <v>642</v>
      </c>
      <c r="F307" s="42">
        <v>0.214</v>
      </c>
      <c r="G307" s="64">
        <v>3</v>
      </c>
      <c r="H307" s="48" t="s">
        <v>217</v>
      </c>
    </row>
    <row r="308" spans="1:8" ht="39" x14ac:dyDescent="0.3">
      <c r="A308" s="2">
        <v>247</v>
      </c>
      <c r="B308" s="29">
        <v>1119</v>
      </c>
      <c r="C308" s="20" t="s">
        <v>564</v>
      </c>
      <c r="D308" s="20" t="s">
        <v>565</v>
      </c>
      <c r="E308" s="42">
        <v>1092</v>
      </c>
      <c r="F308" s="42">
        <v>0.31</v>
      </c>
      <c r="G308" s="64">
        <v>3</v>
      </c>
      <c r="H308" s="48" t="s">
        <v>217</v>
      </c>
    </row>
    <row r="309" spans="1:8" ht="39" x14ac:dyDescent="0.3">
      <c r="A309" s="2">
        <v>248</v>
      </c>
      <c r="B309" s="29">
        <v>1120</v>
      </c>
      <c r="C309" s="20" t="s">
        <v>330</v>
      </c>
      <c r="D309" s="20" t="s">
        <v>353</v>
      </c>
      <c r="E309" s="42">
        <v>1830</v>
      </c>
      <c r="F309" s="42">
        <v>0.61</v>
      </c>
      <c r="G309" s="64">
        <v>3</v>
      </c>
      <c r="H309" s="48" t="s">
        <v>217</v>
      </c>
    </row>
    <row r="310" spans="1:8" ht="39" x14ac:dyDescent="0.3">
      <c r="A310" s="2">
        <v>249</v>
      </c>
      <c r="B310" s="29">
        <v>1121</v>
      </c>
      <c r="C310" s="20" t="s">
        <v>332</v>
      </c>
      <c r="D310" s="20" t="s">
        <v>354</v>
      </c>
      <c r="E310" s="42">
        <v>735</v>
      </c>
      <c r="F310" s="42">
        <v>0.245</v>
      </c>
      <c r="G310" s="64">
        <v>3</v>
      </c>
      <c r="H310" s="48" t="s">
        <v>217</v>
      </c>
    </row>
    <row r="311" spans="1:8" ht="39" x14ac:dyDescent="0.3">
      <c r="A311" s="2">
        <v>250</v>
      </c>
      <c r="B311" s="29">
        <v>1122</v>
      </c>
      <c r="C311" s="20" t="s">
        <v>333</v>
      </c>
      <c r="D311" s="20" t="s">
        <v>355</v>
      </c>
      <c r="E311" s="42">
        <v>750</v>
      </c>
      <c r="F311" s="42">
        <v>0.25</v>
      </c>
      <c r="G311" s="64">
        <v>3</v>
      </c>
      <c r="H311" s="48" t="s">
        <v>217</v>
      </c>
    </row>
    <row r="312" spans="1:8" ht="39" customHeight="1" x14ac:dyDescent="0.3">
      <c r="A312" s="2">
        <v>251</v>
      </c>
      <c r="B312" s="29">
        <v>1123</v>
      </c>
      <c r="C312" s="20" t="s">
        <v>334</v>
      </c>
      <c r="D312" s="20" t="s">
        <v>356</v>
      </c>
      <c r="E312" s="42">
        <v>1612</v>
      </c>
      <c r="F312" s="42">
        <v>0.37</v>
      </c>
      <c r="G312" s="64">
        <v>3</v>
      </c>
      <c r="H312" s="48" t="s">
        <v>217</v>
      </c>
    </row>
    <row r="313" spans="1:8" ht="39" x14ac:dyDescent="0.3">
      <c r="A313" s="2">
        <v>252</v>
      </c>
      <c r="B313" s="29">
        <v>1124</v>
      </c>
      <c r="C313" s="20" t="s">
        <v>335</v>
      </c>
      <c r="D313" s="20" t="s">
        <v>357</v>
      </c>
      <c r="E313" s="42">
        <v>1120</v>
      </c>
      <c r="F313" s="42">
        <v>0.32</v>
      </c>
      <c r="G313" s="64">
        <v>3</v>
      </c>
      <c r="H313" s="48" t="s">
        <v>217</v>
      </c>
    </row>
    <row r="314" spans="1:8" ht="43.5" customHeight="1" x14ac:dyDescent="0.3">
      <c r="A314" s="2">
        <v>253</v>
      </c>
      <c r="B314" s="29">
        <v>1125</v>
      </c>
      <c r="C314" s="20" t="s">
        <v>336</v>
      </c>
      <c r="D314" s="20" t="s">
        <v>358</v>
      </c>
      <c r="E314" s="48">
        <v>2584</v>
      </c>
      <c r="F314" s="48">
        <v>0.66700000000000004</v>
      </c>
      <c r="G314" s="64">
        <v>3</v>
      </c>
      <c r="H314" s="48" t="s">
        <v>217</v>
      </c>
    </row>
    <row r="315" spans="1:8" ht="39" x14ac:dyDescent="0.3">
      <c r="A315" s="2">
        <v>254</v>
      </c>
      <c r="B315" s="29">
        <v>1126</v>
      </c>
      <c r="C315" s="1" t="s">
        <v>337</v>
      </c>
      <c r="D315" s="1" t="s">
        <v>359</v>
      </c>
      <c r="E315" s="42">
        <v>300</v>
      </c>
      <c r="F315" s="42">
        <v>0.1</v>
      </c>
      <c r="G315" s="64">
        <v>3</v>
      </c>
      <c r="H315" s="48" t="s">
        <v>217</v>
      </c>
    </row>
    <row r="316" spans="1:8" ht="39" customHeight="1" x14ac:dyDescent="0.3">
      <c r="A316" s="2">
        <v>255</v>
      </c>
      <c r="B316" s="29">
        <v>1127</v>
      </c>
      <c r="C316" s="1" t="s">
        <v>338</v>
      </c>
      <c r="D316" s="1" t="s">
        <v>360</v>
      </c>
      <c r="E316" s="42">
        <v>420</v>
      </c>
      <c r="F316" s="42">
        <v>0.14000000000000001</v>
      </c>
      <c r="G316" s="64">
        <v>3</v>
      </c>
      <c r="H316" s="48" t="s">
        <v>217</v>
      </c>
    </row>
    <row r="317" spans="1:8" ht="43.5" customHeight="1" x14ac:dyDescent="0.3">
      <c r="A317" s="2">
        <v>256</v>
      </c>
      <c r="B317" s="29">
        <v>1128</v>
      </c>
      <c r="C317" s="1" t="s">
        <v>339</v>
      </c>
      <c r="D317" s="1" t="s">
        <v>361</v>
      </c>
      <c r="E317" s="42">
        <v>2581</v>
      </c>
      <c r="F317" s="42">
        <v>0.82599999999999996</v>
      </c>
      <c r="G317" s="64">
        <v>3</v>
      </c>
      <c r="H317" s="48" t="s">
        <v>217</v>
      </c>
    </row>
    <row r="318" spans="1:8" ht="44.25" customHeight="1" x14ac:dyDescent="0.3">
      <c r="A318" s="2">
        <v>257</v>
      </c>
      <c r="B318" s="65">
        <v>1129</v>
      </c>
      <c r="C318" s="1" t="s">
        <v>340</v>
      </c>
      <c r="D318" s="1" t="s">
        <v>362</v>
      </c>
      <c r="E318" s="42">
        <v>1392</v>
      </c>
      <c r="F318" s="42">
        <v>0.23200000000000001</v>
      </c>
      <c r="G318" s="64">
        <v>3</v>
      </c>
      <c r="H318" s="48" t="s">
        <v>217</v>
      </c>
    </row>
    <row r="319" spans="1:8" ht="42.75" customHeight="1" x14ac:dyDescent="0.3">
      <c r="A319" s="2">
        <v>258</v>
      </c>
      <c r="B319" s="29">
        <v>1130</v>
      </c>
      <c r="C319" s="1" t="s">
        <v>341</v>
      </c>
      <c r="D319" s="1" t="s">
        <v>363</v>
      </c>
      <c r="E319" s="42">
        <v>1828</v>
      </c>
      <c r="F319" s="42">
        <v>0.32600000000000001</v>
      </c>
      <c r="G319" s="64">
        <v>3</v>
      </c>
      <c r="H319" s="48" t="s">
        <v>217</v>
      </c>
    </row>
    <row r="320" spans="1:8" ht="39" x14ac:dyDescent="0.3">
      <c r="A320" s="2">
        <v>259</v>
      </c>
      <c r="B320" s="65">
        <v>1131</v>
      </c>
      <c r="C320" s="1" t="s">
        <v>342</v>
      </c>
      <c r="D320" s="1" t="s">
        <v>364</v>
      </c>
      <c r="E320" s="42">
        <v>628</v>
      </c>
      <c r="F320" s="42">
        <v>0.17499999999999999</v>
      </c>
      <c r="G320" s="64">
        <v>3</v>
      </c>
      <c r="H320" s="48" t="s">
        <v>217</v>
      </c>
    </row>
    <row r="321" spans="1:8" ht="48" customHeight="1" x14ac:dyDescent="0.3">
      <c r="A321" s="2">
        <v>260</v>
      </c>
      <c r="B321" s="65">
        <v>1132</v>
      </c>
      <c r="C321" s="1" t="s">
        <v>343</v>
      </c>
      <c r="D321" s="1" t="s">
        <v>365</v>
      </c>
      <c r="E321" s="42">
        <v>1600</v>
      </c>
      <c r="F321" s="42">
        <v>0.4</v>
      </c>
      <c r="G321" s="64">
        <v>3</v>
      </c>
      <c r="H321" s="48" t="s">
        <v>217</v>
      </c>
    </row>
    <row r="322" spans="1:8" ht="42" customHeight="1" x14ac:dyDescent="0.3">
      <c r="A322" s="2">
        <v>261</v>
      </c>
      <c r="B322" s="29">
        <v>1133</v>
      </c>
      <c r="C322" s="1" t="s">
        <v>344</v>
      </c>
      <c r="D322" s="1" t="s">
        <v>366</v>
      </c>
      <c r="E322" s="42">
        <v>540</v>
      </c>
      <c r="F322" s="42">
        <v>0.18</v>
      </c>
      <c r="G322" s="64">
        <v>3</v>
      </c>
      <c r="H322" s="48" t="s">
        <v>217</v>
      </c>
    </row>
    <row r="323" spans="1:8" ht="38.25" customHeight="1" x14ac:dyDescent="0.3">
      <c r="A323" s="2">
        <v>262</v>
      </c>
      <c r="B323" s="65">
        <v>1134</v>
      </c>
      <c r="C323" s="1" t="s">
        <v>345</v>
      </c>
      <c r="D323" s="1" t="s">
        <v>367</v>
      </c>
      <c r="E323" s="42">
        <v>3150</v>
      </c>
      <c r="F323" s="42">
        <v>0.9</v>
      </c>
      <c r="G323" s="64">
        <v>3</v>
      </c>
      <c r="H323" s="48" t="s">
        <v>217</v>
      </c>
    </row>
    <row r="324" spans="1:8" ht="46.5" customHeight="1" x14ac:dyDescent="0.3">
      <c r="A324" s="2">
        <v>263</v>
      </c>
      <c r="B324" s="29">
        <v>1135</v>
      </c>
      <c r="C324" s="1" t="s">
        <v>346</v>
      </c>
      <c r="D324" s="1" t="s">
        <v>368</v>
      </c>
      <c r="E324" s="42">
        <v>889</v>
      </c>
      <c r="F324" s="42">
        <v>0.22600000000000001</v>
      </c>
      <c r="G324" s="64">
        <v>3</v>
      </c>
      <c r="H324" s="48" t="s">
        <v>217</v>
      </c>
    </row>
    <row r="325" spans="1:8" ht="39" customHeight="1" x14ac:dyDescent="0.3">
      <c r="A325" s="2">
        <v>264</v>
      </c>
      <c r="B325" s="29">
        <v>1136</v>
      </c>
      <c r="C325" s="1" t="s">
        <v>347</v>
      </c>
      <c r="D325" s="1" t="s">
        <v>369</v>
      </c>
      <c r="E325" s="42">
        <v>2025</v>
      </c>
      <c r="F325" s="42">
        <v>0.53500000000000003</v>
      </c>
      <c r="G325" s="64">
        <v>3</v>
      </c>
      <c r="H325" s="48" t="s">
        <v>217</v>
      </c>
    </row>
    <row r="326" spans="1:8" ht="39.75" customHeight="1" x14ac:dyDescent="0.3">
      <c r="A326" s="2">
        <v>265</v>
      </c>
      <c r="B326" s="29">
        <v>1139</v>
      </c>
      <c r="C326" s="1" t="s">
        <v>348</v>
      </c>
      <c r="D326" s="1" t="s">
        <v>370</v>
      </c>
      <c r="E326" s="37">
        <v>1812</v>
      </c>
      <c r="F326" s="42">
        <v>0.58899999999999997</v>
      </c>
      <c r="G326" s="64">
        <v>3</v>
      </c>
      <c r="H326" s="48" t="s">
        <v>217</v>
      </c>
    </row>
    <row r="327" spans="1:8" ht="45.75" customHeight="1" x14ac:dyDescent="0.3">
      <c r="A327" s="2">
        <v>266</v>
      </c>
      <c r="B327" s="29">
        <v>1147</v>
      </c>
      <c r="C327" s="1" t="s">
        <v>349</v>
      </c>
      <c r="D327" s="1" t="s">
        <v>371</v>
      </c>
      <c r="E327" s="37">
        <v>1319</v>
      </c>
      <c r="F327" s="42">
        <v>0.39300000000000002</v>
      </c>
      <c r="G327" s="64">
        <v>3</v>
      </c>
      <c r="H327" s="48" t="s">
        <v>217</v>
      </c>
    </row>
    <row r="328" spans="1:8" ht="27.75" customHeight="1" x14ac:dyDescent="0.3">
      <c r="A328" s="2">
        <v>267</v>
      </c>
      <c r="B328" s="29">
        <v>1786</v>
      </c>
      <c r="C328" s="1" t="s">
        <v>131</v>
      </c>
      <c r="D328" s="1" t="s">
        <v>372</v>
      </c>
      <c r="E328" s="37">
        <v>686.9</v>
      </c>
      <c r="F328" s="42">
        <v>0.19600000000000001</v>
      </c>
      <c r="G328" s="64">
        <v>3</v>
      </c>
      <c r="H328" s="48" t="s">
        <v>217</v>
      </c>
    </row>
    <row r="329" spans="1:8" ht="42" customHeight="1" x14ac:dyDescent="0.3">
      <c r="A329" s="2">
        <v>268</v>
      </c>
      <c r="B329" s="29">
        <v>1155</v>
      </c>
      <c r="C329" s="1" t="s">
        <v>131</v>
      </c>
      <c r="D329" s="1" t="s">
        <v>373</v>
      </c>
      <c r="E329" s="37">
        <v>1400</v>
      </c>
      <c r="F329" s="42">
        <v>0.4</v>
      </c>
      <c r="G329" s="64">
        <v>3</v>
      </c>
      <c r="H329" s="48" t="s">
        <v>217</v>
      </c>
    </row>
    <row r="330" spans="1:8" ht="44.25" customHeight="1" x14ac:dyDescent="0.3">
      <c r="A330" s="2">
        <v>269</v>
      </c>
      <c r="B330" s="29">
        <v>1167</v>
      </c>
      <c r="C330" s="1" t="s">
        <v>131</v>
      </c>
      <c r="D330" s="1" t="s">
        <v>374</v>
      </c>
      <c r="E330" s="37">
        <v>4386.5</v>
      </c>
      <c r="F330" s="42">
        <v>1.2370000000000001</v>
      </c>
      <c r="G330" s="64">
        <v>3</v>
      </c>
      <c r="H330" s="48" t="s">
        <v>217</v>
      </c>
    </row>
    <row r="331" spans="1:8" ht="37.5" customHeight="1" x14ac:dyDescent="0.3">
      <c r="A331" s="2">
        <v>270</v>
      </c>
      <c r="B331" s="29">
        <v>1787</v>
      </c>
      <c r="C331" s="1" t="s">
        <v>131</v>
      </c>
      <c r="D331" s="23" t="s">
        <v>375</v>
      </c>
      <c r="E331" s="37">
        <v>2520</v>
      </c>
      <c r="F331" s="42">
        <v>0.63</v>
      </c>
      <c r="G331" s="64">
        <v>3</v>
      </c>
      <c r="H331" s="48" t="s">
        <v>217</v>
      </c>
    </row>
    <row r="332" spans="1:8" ht="54" customHeight="1" x14ac:dyDescent="0.3">
      <c r="A332" s="2">
        <v>271</v>
      </c>
      <c r="B332" s="2">
        <v>4983</v>
      </c>
      <c r="C332" s="1" t="s">
        <v>131</v>
      </c>
      <c r="D332" s="23" t="s">
        <v>376</v>
      </c>
      <c r="E332" s="37">
        <v>2260</v>
      </c>
      <c r="F332" s="42">
        <v>0.46</v>
      </c>
      <c r="G332" s="64">
        <v>3</v>
      </c>
      <c r="H332" s="48" t="s">
        <v>217</v>
      </c>
    </row>
    <row r="333" spans="1:8" ht="54" customHeight="1" x14ac:dyDescent="0.3">
      <c r="A333" s="2">
        <v>272</v>
      </c>
      <c r="B333" s="29">
        <v>1138</v>
      </c>
      <c r="C333" s="1" t="s">
        <v>378</v>
      </c>
      <c r="D333" s="1" t="s">
        <v>409</v>
      </c>
      <c r="E333" s="181">
        <v>1408</v>
      </c>
      <c r="F333" s="181">
        <v>0.38500000000000001</v>
      </c>
      <c r="G333" s="64">
        <v>3</v>
      </c>
      <c r="H333" s="48" t="s">
        <v>217</v>
      </c>
    </row>
    <row r="334" spans="1:8" ht="54" customHeight="1" x14ac:dyDescent="0.3">
      <c r="A334" s="176">
        <v>273</v>
      </c>
      <c r="B334" s="183">
        <v>1788</v>
      </c>
      <c r="C334" s="170" t="s">
        <v>577</v>
      </c>
      <c r="D334" s="170" t="s">
        <v>406</v>
      </c>
      <c r="E334" s="175">
        <v>3098.34</v>
      </c>
      <c r="F334" s="175">
        <v>0.495</v>
      </c>
      <c r="G334" s="172">
        <v>3</v>
      </c>
      <c r="H334" s="173" t="s">
        <v>217</v>
      </c>
    </row>
    <row r="335" spans="1:8" ht="54" customHeight="1" x14ac:dyDescent="0.3">
      <c r="A335" s="176">
        <v>274</v>
      </c>
      <c r="B335" s="183">
        <v>4970</v>
      </c>
      <c r="C335" s="170" t="s">
        <v>577</v>
      </c>
      <c r="D335" s="170" t="s">
        <v>407</v>
      </c>
      <c r="E335" s="175">
        <v>4118.28</v>
      </c>
      <c r="F335" s="175">
        <v>0.66100000000000003</v>
      </c>
      <c r="G335" s="172">
        <v>3</v>
      </c>
      <c r="H335" s="173" t="s">
        <v>217</v>
      </c>
    </row>
    <row r="336" spans="1:8" ht="34.5" customHeight="1" x14ac:dyDescent="0.3">
      <c r="A336" s="59"/>
      <c r="B336" s="59"/>
      <c r="C336" s="57" t="s">
        <v>152</v>
      </c>
      <c r="D336" s="57"/>
      <c r="E336" s="60">
        <f>SUM(E305:E335)</f>
        <v>50516.020000000004</v>
      </c>
      <c r="F336" s="60">
        <f>SUM(F305:F335)</f>
        <v>12.941000000000001</v>
      </c>
      <c r="G336" s="64"/>
      <c r="H336" s="48"/>
    </row>
    <row r="337" spans="1:8" ht="26" x14ac:dyDescent="0.3">
      <c r="A337" s="17"/>
      <c r="B337" s="17"/>
      <c r="C337" s="16" t="s">
        <v>144</v>
      </c>
      <c r="D337" s="16"/>
      <c r="E337" s="43"/>
      <c r="F337" s="43"/>
      <c r="G337" s="64"/>
      <c r="H337" s="48"/>
    </row>
    <row r="338" spans="1:8" ht="39" x14ac:dyDescent="0.3">
      <c r="A338" s="2">
        <v>275</v>
      </c>
      <c r="B338" s="29">
        <v>1141</v>
      </c>
      <c r="C338" s="1" t="s">
        <v>219</v>
      </c>
      <c r="D338" s="23" t="s">
        <v>405</v>
      </c>
      <c r="E338" s="37">
        <v>698.4</v>
      </c>
      <c r="F338" s="42">
        <v>0.23280000000000001</v>
      </c>
      <c r="G338" s="64">
        <v>3</v>
      </c>
      <c r="H338" s="48" t="s">
        <v>220</v>
      </c>
    </row>
    <row r="339" spans="1:8" ht="51" customHeight="1" x14ac:dyDescent="0.3">
      <c r="A339" s="176">
        <v>276</v>
      </c>
      <c r="B339" s="183">
        <v>3317</v>
      </c>
      <c r="C339" s="170" t="s">
        <v>577</v>
      </c>
      <c r="D339" s="170" t="s">
        <v>578</v>
      </c>
      <c r="E339" s="184">
        <v>2662</v>
      </c>
      <c r="F339" s="182">
        <v>0.47199999999999998</v>
      </c>
      <c r="G339" s="172">
        <v>3</v>
      </c>
      <c r="H339" s="173" t="s">
        <v>220</v>
      </c>
    </row>
    <row r="340" spans="1:8" ht="51" customHeight="1" x14ac:dyDescent="0.3">
      <c r="A340" s="176">
        <v>277</v>
      </c>
      <c r="B340" s="183">
        <v>4973</v>
      </c>
      <c r="C340" s="170" t="s">
        <v>224</v>
      </c>
      <c r="D340" s="170" t="s">
        <v>579</v>
      </c>
      <c r="E340" s="184">
        <v>11387.8</v>
      </c>
      <c r="F340" s="182">
        <v>2.5</v>
      </c>
      <c r="G340" s="172">
        <v>3</v>
      </c>
      <c r="H340" s="173" t="s">
        <v>220</v>
      </c>
    </row>
    <row r="341" spans="1:8" ht="51" customHeight="1" x14ac:dyDescent="0.3">
      <c r="A341" s="176">
        <v>278</v>
      </c>
      <c r="B341" s="183">
        <v>3319</v>
      </c>
      <c r="C341" s="170" t="s">
        <v>581</v>
      </c>
      <c r="D341" s="170" t="s">
        <v>582</v>
      </c>
      <c r="E341" s="184">
        <v>2250</v>
      </c>
      <c r="F341" s="182">
        <v>0.63</v>
      </c>
      <c r="G341" s="172">
        <v>3</v>
      </c>
      <c r="H341" s="173" t="s">
        <v>220</v>
      </c>
    </row>
    <row r="342" spans="1:8" ht="13" x14ac:dyDescent="0.3">
      <c r="A342" s="19"/>
      <c r="B342" s="19"/>
      <c r="C342" s="16" t="s">
        <v>153</v>
      </c>
      <c r="D342" s="16"/>
      <c r="E342" s="27">
        <f>SUM(E338:E341)</f>
        <v>16998.199999999997</v>
      </c>
      <c r="F342" s="27">
        <f>SUM(F338:F341)</f>
        <v>3.8348</v>
      </c>
      <c r="G342" s="64"/>
      <c r="H342" s="48"/>
    </row>
    <row r="343" spans="1:8" ht="26.25" customHeight="1" x14ac:dyDescent="0.3">
      <c r="A343" s="12"/>
      <c r="B343" s="12"/>
      <c r="C343" s="50" t="s">
        <v>154</v>
      </c>
      <c r="D343" s="50"/>
      <c r="E343" s="61"/>
      <c r="F343" s="61"/>
      <c r="G343" s="64"/>
      <c r="H343" s="48"/>
    </row>
    <row r="344" spans="1:8" ht="26" x14ac:dyDescent="0.3">
      <c r="A344" s="2">
        <v>279</v>
      </c>
      <c r="B344" s="29">
        <v>1137</v>
      </c>
      <c r="C344" s="1" t="s">
        <v>377</v>
      </c>
      <c r="D344" s="1" t="s">
        <v>408</v>
      </c>
      <c r="E344" s="42">
        <v>600</v>
      </c>
      <c r="F344" s="42">
        <v>0.15</v>
      </c>
      <c r="G344" s="64">
        <v>3</v>
      </c>
      <c r="H344" s="48" t="s">
        <v>179</v>
      </c>
    </row>
    <row r="345" spans="1:8" ht="44.25" customHeight="1" x14ac:dyDescent="0.3">
      <c r="A345" s="2">
        <v>280</v>
      </c>
      <c r="B345" s="29">
        <v>1140</v>
      </c>
      <c r="C345" s="1" t="s">
        <v>379</v>
      </c>
      <c r="D345" s="1" t="s">
        <v>410</v>
      </c>
      <c r="E345" s="42">
        <v>350</v>
      </c>
      <c r="F345" s="42">
        <v>0.1</v>
      </c>
      <c r="G345" s="64">
        <v>3</v>
      </c>
      <c r="H345" s="48" t="s">
        <v>179</v>
      </c>
    </row>
    <row r="346" spans="1:8" ht="39" x14ac:dyDescent="0.3">
      <c r="A346" s="2">
        <v>281</v>
      </c>
      <c r="B346" s="29">
        <v>1142</v>
      </c>
      <c r="C346" s="1" t="s">
        <v>380</v>
      </c>
      <c r="D346" s="1" t="s">
        <v>411</v>
      </c>
      <c r="E346" s="42">
        <v>658</v>
      </c>
      <c r="F346" s="42">
        <v>0.188</v>
      </c>
      <c r="G346" s="64">
        <v>3</v>
      </c>
      <c r="H346" s="48" t="s">
        <v>179</v>
      </c>
    </row>
    <row r="347" spans="1:8" ht="39.75" customHeight="1" x14ac:dyDescent="0.3">
      <c r="A347" s="2">
        <v>282</v>
      </c>
      <c r="B347" s="29">
        <v>1143</v>
      </c>
      <c r="C347" s="1" t="s">
        <v>381</v>
      </c>
      <c r="D347" s="1" t="s">
        <v>412</v>
      </c>
      <c r="E347" s="42">
        <v>1500</v>
      </c>
      <c r="F347" s="42">
        <v>0.375</v>
      </c>
      <c r="G347" s="64">
        <v>3</v>
      </c>
      <c r="H347" s="48" t="s">
        <v>179</v>
      </c>
    </row>
    <row r="348" spans="1:8" ht="39" x14ac:dyDescent="0.3">
      <c r="A348" s="2">
        <v>283</v>
      </c>
      <c r="B348" s="29">
        <v>1144</v>
      </c>
      <c r="C348" s="1" t="s">
        <v>382</v>
      </c>
      <c r="D348" s="1" t="s">
        <v>413</v>
      </c>
      <c r="E348" s="42">
        <v>7380</v>
      </c>
      <c r="F348" s="42">
        <v>1.845</v>
      </c>
      <c r="G348" s="64">
        <v>3</v>
      </c>
      <c r="H348" s="48" t="s">
        <v>179</v>
      </c>
    </row>
    <row r="349" spans="1:8" ht="39" x14ac:dyDescent="0.3">
      <c r="A349" s="211">
        <v>284</v>
      </c>
      <c r="B349" s="217">
        <v>1145</v>
      </c>
      <c r="C349" s="213" t="s">
        <v>383</v>
      </c>
      <c r="D349" s="213" t="s">
        <v>414</v>
      </c>
      <c r="E349" s="218">
        <v>11530</v>
      </c>
      <c r="F349" s="218">
        <v>2.9049999999999998</v>
      </c>
      <c r="G349" s="215">
        <v>3</v>
      </c>
      <c r="H349" s="212" t="s">
        <v>179</v>
      </c>
    </row>
    <row r="350" spans="1:8" ht="39" x14ac:dyDescent="0.3">
      <c r="A350" s="2">
        <v>285</v>
      </c>
      <c r="B350" s="29">
        <v>1146</v>
      </c>
      <c r="C350" s="1" t="s">
        <v>384</v>
      </c>
      <c r="D350" s="1" t="s">
        <v>415</v>
      </c>
      <c r="E350" s="37">
        <v>10756</v>
      </c>
      <c r="F350" s="42">
        <v>2.6890000000000001</v>
      </c>
      <c r="G350" s="64">
        <v>3</v>
      </c>
      <c r="H350" s="48" t="s">
        <v>179</v>
      </c>
    </row>
    <row r="351" spans="1:8" ht="39" x14ac:dyDescent="0.3">
      <c r="A351" s="176">
        <v>286</v>
      </c>
      <c r="B351" s="177">
        <v>1148</v>
      </c>
      <c r="C351" s="170" t="s">
        <v>385</v>
      </c>
      <c r="D351" s="170" t="s">
        <v>416</v>
      </c>
      <c r="E351" s="182">
        <v>3538</v>
      </c>
      <c r="F351" s="182">
        <v>1.0780000000000001</v>
      </c>
      <c r="G351" s="172">
        <v>3</v>
      </c>
      <c r="H351" s="169" t="s">
        <v>179</v>
      </c>
    </row>
    <row r="352" spans="1:8" ht="39" x14ac:dyDescent="0.3">
      <c r="A352" s="2">
        <v>287</v>
      </c>
      <c r="B352" s="66">
        <v>1149</v>
      </c>
      <c r="C352" s="1" t="s">
        <v>386</v>
      </c>
      <c r="D352" s="1" t="s">
        <v>417</v>
      </c>
      <c r="E352" s="42">
        <v>4400</v>
      </c>
      <c r="F352" s="42">
        <v>1.1000000000000001</v>
      </c>
      <c r="G352" s="64">
        <v>3</v>
      </c>
      <c r="H352" s="48" t="s">
        <v>179</v>
      </c>
    </row>
    <row r="353" spans="1:8" ht="39" x14ac:dyDescent="0.3">
      <c r="A353" s="2">
        <v>288</v>
      </c>
      <c r="B353" s="66">
        <v>1150</v>
      </c>
      <c r="C353" s="1" t="s">
        <v>387</v>
      </c>
      <c r="D353" s="1" t="s">
        <v>418</v>
      </c>
      <c r="E353" s="42">
        <v>5400</v>
      </c>
      <c r="F353" s="42">
        <v>1.35</v>
      </c>
      <c r="G353" s="64">
        <v>3</v>
      </c>
      <c r="H353" s="48" t="s">
        <v>179</v>
      </c>
    </row>
    <row r="354" spans="1:8" ht="39" x14ac:dyDescent="0.3">
      <c r="A354" s="2">
        <v>289</v>
      </c>
      <c r="B354" s="66">
        <v>1151</v>
      </c>
      <c r="C354" s="1" t="s">
        <v>388</v>
      </c>
      <c r="D354" s="1" t="s">
        <v>419</v>
      </c>
      <c r="E354" s="42">
        <v>11886</v>
      </c>
      <c r="F354" s="42">
        <v>2.9390000000000001</v>
      </c>
      <c r="G354" s="64">
        <v>3</v>
      </c>
      <c r="H354" s="48" t="s">
        <v>179</v>
      </c>
    </row>
    <row r="355" spans="1:8" ht="39" x14ac:dyDescent="0.3">
      <c r="A355" s="176">
        <v>290</v>
      </c>
      <c r="B355" s="177">
        <v>1152</v>
      </c>
      <c r="C355" s="170" t="s">
        <v>389</v>
      </c>
      <c r="D355" s="170" t="s">
        <v>420</v>
      </c>
      <c r="E355" s="182">
        <v>7290</v>
      </c>
      <c r="F355" s="182">
        <v>1.7549999999999999</v>
      </c>
      <c r="G355" s="172">
        <v>3</v>
      </c>
      <c r="H355" s="169" t="s">
        <v>179</v>
      </c>
    </row>
    <row r="356" spans="1:8" ht="39" x14ac:dyDescent="0.3">
      <c r="A356" s="2">
        <v>291</v>
      </c>
      <c r="B356" s="66">
        <v>1153</v>
      </c>
      <c r="C356" s="1" t="s">
        <v>390</v>
      </c>
      <c r="D356" s="1" t="s">
        <v>421</v>
      </c>
      <c r="E356" s="42">
        <v>1200</v>
      </c>
      <c r="F356" s="42">
        <v>0.3</v>
      </c>
      <c r="G356" s="64">
        <v>3</v>
      </c>
      <c r="H356" s="48" t="s">
        <v>179</v>
      </c>
    </row>
    <row r="357" spans="1:8" ht="39" x14ac:dyDescent="0.3">
      <c r="A357" s="2">
        <v>292</v>
      </c>
      <c r="B357" s="66">
        <v>1154</v>
      </c>
      <c r="C357" s="1" t="s">
        <v>391</v>
      </c>
      <c r="D357" s="1" t="s">
        <v>422</v>
      </c>
      <c r="E357" s="37">
        <v>680</v>
      </c>
      <c r="F357" s="37">
        <v>0.17</v>
      </c>
      <c r="G357" s="64">
        <v>3</v>
      </c>
      <c r="H357" s="48" t="s">
        <v>179</v>
      </c>
    </row>
    <row r="358" spans="1:8" ht="36.75" customHeight="1" x14ac:dyDescent="0.3">
      <c r="A358" s="2">
        <v>293</v>
      </c>
      <c r="B358" s="66">
        <v>1156</v>
      </c>
      <c r="C358" s="1" t="s">
        <v>392</v>
      </c>
      <c r="D358" s="1" t="s">
        <v>423</v>
      </c>
      <c r="E358" s="42">
        <v>4400</v>
      </c>
      <c r="F358" s="42">
        <v>1.1000000000000001</v>
      </c>
      <c r="G358" s="64">
        <v>3</v>
      </c>
      <c r="H358" s="48" t="s">
        <v>179</v>
      </c>
    </row>
    <row r="359" spans="1:8" ht="45.75" customHeight="1" x14ac:dyDescent="0.3">
      <c r="A359" s="2">
        <v>294</v>
      </c>
      <c r="B359" s="66">
        <v>1157</v>
      </c>
      <c r="C359" s="1" t="s">
        <v>393</v>
      </c>
      <c r="D359" s="1" t="s">
        <v>424</v>
      </c>
      <c r="E359" s="42">
        <v>1600</v>
      </c>
      <c r="F359" s="42">
        <v>0.4</v>
      </c>
      <c r="G359" s="64">
        <v>3</v>
      </c>
      <c r="H359" s="48" t="s">
        <v>179</v>
      </c>
    </row>
    <row r="360" spans="1:8" ht="49.5" customHeight="1" x14ac:dyDescent="0.3">
      <c r="A360" s="2">
        <v>295</v>
      </c>
      <c r="B360" s="66">
        <v>1158</v>
      </c>
      <c r="C360" s="1" t="s">
        <v>394</v>
      </c>
      <c r="D360" s="1" t="s">
        <v>425</v>
      </c>
      <c r="E360" s="42">
        <v>1800</v>
      </c>
      <c r="F360" s="42">
        <v>0.45</v>
      </c>
      <c r="G360" s="64">
        <v>3</v>
      </c>
      <c r="H360" s="48" t="s">
        <v>179</v>
      </c>
    </row>
    <row r="361" spans="1:8" ht="39" x14ac:dyDescent="0.3">
      <c r="A361" s="2">
        <v>296</v>
      </c>
      <c r="B361" s="66">
        <v>1159</v>
      </c>
      <c r="C361" s="1" t="s">
        <v>395</v>
      </c>
      <c r="D361" s="1" t="s">
        <v>426</v>
      </c>
      <c r="E361" s="42">
        <v>3200</v>
      </c>
      <c r="F361" s="42">
        <v>0.8</v>
      </c>
      <c r="G361" s="64">
        <v>3</v>
      </c>
      <c r="H361" s="48" t="s">
        <v>179</v>
      </c>
    </row>
    <row r="362" spans="1:8" ht="39" x14ac:dyDescent="0.3">
      <c r="A362" s="2">
        <v>297</v>
      </c>
      <c r="B362" s="66">
        <v>1160</v>
      </c>
      <c r="C362" s="1" t="s">
        <v>396</v>
      </c>
      <c r="D362" s="1" t="s">
        <v>427</v>
      </c>
      <c r="E362" s="42">
        <v>5600</v>
      </c>
      <c r="F362" s="42">
        <v>1.41</v>
      </c>
      <c r="G362" s="64">
        <v>3</v>
      </c>
      <c r="H362" s="48" t="s">
        <v>179</v>
      </c>
    </row>
    <row r="363" spans="1:8" ht="44.25" customHeight="1" x14ac:dyDescent="0.3">
      <c r="A363" s="2">
        <v>298</v>
      </c>
      <c r="B363" s="66">
        <v>1161</v>
      </c>
      <c r="C363" s="1" t="s">
        <v>397</v>
      </c>
      <c r="D363" s="1" t="s">
        <v>428</v>
      </c>
      <c r="E363" s="42">
        <v>2000</v>
      </c>
      <c r="F363" s="42">
        <v>0.5</v>
      </c>
      <c r="G363" s="64">
        <v>3</v>
      </c>
      <c r="H363" s="48" t="s">
        <v>179</v>
      </c>
    </row>
    <row r="364" spans="1:8" ht="30.75" customHeight="1" x14ac:dyDescent="0.3">
      <c r="A364" s="2">
        <v>299</v>
      </c>
      <c r="B364" s="66">
        <v>1162</v>
      </c>
      <c r="C364" s="1" t="s">
        <v>398</v>
      </c>
      <c r="D364" s="1" t="s">
        <v>429</v>
      </c>
      <c r="E364" s="42">
        <v>2000</v>
      </c>
      <c r="F364" s="42">
        <v>0.5</v>
      </c>
      <c r="G364" s="64">
        <v>3</v>
      </c>
      <c r="H364" s="48" t="s">
        <v>179</v>
      </c>
    </row>
    <row r="365" spans="1:8" ht="39" x14ac:dyDescent="0.3">
      <c r="A365" s="2">
        <v>300</v>
      </c>
      <c r="B365" s="66">
        <v>1163</v>
      </c>
      <c r="C365" s="1" t="s">
        <v>399</v>
      </c>
      <c r="D365" s="1" t="s">
        <v>430</v>
      </c>
      <c r="E365" s="42">
        <v>4968</v>
      </c>
      <c r="F365" s="42">
        <v>1.242</v>
      </c>
      <c r="G365" s="64">
        <v>3</v>
      </c>
      <c r="H365" s="48" t="s">
        <v>179</v>
      </c>
    </row>
    <row r="366" spans="1:8" ht="53.25" customHeight="1" x14ac:dyDescent="0.3">
      <c r="A366" s="2">
        <v>301</v>
      </c>
      <c r="B366" s="66">
        <v>1164</v>
      </c>
      <c r="C366" s="1" t="s">
        <v>400</v>
      </c>
      <c r="D366" s="1" t="s">
        <v>431</v>
      </c>
      <c r="E366" s="42">
        <v>7000</v>
      </c>
      <c r="F366" s="42">
        <v>1.75</v>
      </c>
      <c r="G366" s="64">
        <v>3</v>
      </c>
      <c r="H366" s="48" t="s">
        <v>179</v>
      </c>
    </row>
    <row r="367" spans="1:8" ht="45.75" customHeight="1" x14ac:dyDescent="0.3">
      <c r="A367" s="2">
        <v>302</v>
      </c>
      <c r="B367" s="66">
        <v>1165</v>
      </c>
      <c r="C367" s="1" t="s">
        <v>401</v>
      </c>
      <c r="D367" s="1" t="s">
        <v>432</v>
      </c>
      <c r="E367" s="42">
        <v>2000</v>
      </c>
      <c r="F367" s="42">
        <v>0.5</v>
      </c>
      <c r="G367" s="64">
        <v>3</v>
      </c>
      <c r="H367" s="48" t="s">
        <v>179</v>
      </c>
    </row>
    <row r="368" spans="1:8" ht="40.5" customHeight="1" x14ac:dyDescent="0.3">
      <c r="A368" s="2">
        <v>303</v>
      </c>
      <c r="B368" s="66">
        <v>1166</v>
      </c>
      <c r="C368" s="20" t="s">
        <v>402</v>
      </c>
      <c r="D368" s="20" t="s">
        <v>433</v>
      </c>
      <c r="E368" s="42">
        <v>4000</v>
      </c>
      <c r="F368" s="42">
        <v>1</v>
      </c>
      <c r="G368" s="64">
        <v>3</v>
      </c>
      <c r="H368" s="48" t="s">
        <v>179</v>
      </c>
    </row>
    <row r="369" spans="1:8" ht="46.5" customHeight="1" x14ac:dyDescent="0.3">
      <c r="A369" s="2">
        <v>304</v>
      </c>
      <c r="B369" s="66">
        <v>1397</v>
      </c>
      <c r="C369" s="20" t="s">
        <v>403</v>
      </c>
      <c r="D369" s="20" t="s">
        <v>434</v>
      </c>
      <c r="E369" s="42">
        <v>7212</v>
      </c>
      <c r="F369" s="42">
        <v>1.8029999999999999</v>
      </c>
      <c r="G369" s="64">
        <v>3</v>
      </c>
      <c r="H369" s="48" t="s">
        <v>179</v>
      </c>
    </row>
    <row r="370" spans="1:8" ht="43.5" customHeight="1" x14ac:dyDescent="0.3">
      <c r="A370" s="2">
        <v>305</v>
      </c>
      <c r="B370" s="66">
        <v>1168</v>
      </c>
      <c r="C370" s="20" t="s">
        <v>404</v>
      </c>
      <c r="D370" s="20" t="s">
        <v>435</v>
      </c>
      <c r="E370" s="42">
        <v>10920</v>
      </c>
      <c r="F370" s="42">
        <v>2.73</v>
      </c>
      <c r="G370" s="64">
        <v>3</v>
      </c>
      <c r="H370" s="48" t="s">
        <v>179</v>
      </c>
    </row>
    <row r="371" spans="1:8" ht="13" x14ac:dyDescent="0.3">
      <c r="A371" s="11"/>
      <c r="B371" s="11"/>
      <c r="C371" s="11" t="s">
        <v>148</v>
      </c>
      <c r="D371" s="11"/>
      <c r="E371" s="30">
        <f>SUM(E344:E370)</f>
        <v>123868</v>
      </c>
      <c r="F371" s="30">
        <f>SUM(F344:F370)</f>
        <v>31.129000000000001</v>
      </c>
      <c r="G371" s="64"/>
      <c r="H371" s="48"/>
    </row>
    <row r="372" spans="1:8" ht="27.75" customHeight="1" x14ac:dyDescent="0.3">
      <c r="A372" s="11"/>
      <c r="B372" s="11"/>
      <c r="C372" s="50" t="s">
        <v>155</v>
      </c>
      <c r="D372" s="50"/>
      <c r="E372" s="30"/>
      <c r="F372" s="30"/>
      <c r="G372" s="64"/>
      <c r="H372" s="48"/>
    </row>
    <row r="373" spans="1:8" ht="57" customHeight="1" x14ac:dyDescent="0.3">
      <c r="A373" s="2">
        <v>306</v>
      </c>
      <c r="B373" s="66">
        <v>4971</v>
      </c>
      <c r="C373" s="24" t="s">
        <v>319</v>
      </c>
      <c r="D373" s="24" t="s">
        <v>436</v>
      </c>
      <c r="E373" s="26">
        <v>445</v>
      </c>
      <c r="F373" s="44">
        <v>0.11</v>
      </c>
      <c r="G373" s="64">
        <v>3</v>
      </c>
      <c r="H373" s="48" t="s">
        <v>179</v>
      </c>
    </row>
    <row r="374" spans="1:8" ht="38.25" customHeight="1" x14ac:dyDescent="0.3">
      <c r="A374" s="2">
        <v>307</v>
      </c>
      <c r="B374" s="66">
        <v>4972</v>
      </c>
      <c r="C374" s="24" t="s">
        <v>319</v>
      </c>
      <c r="D374" s="24" t="s">
        <v>437</v>
      </c>
      <c r="E374" s="26">
        <v>11720</v>
      </c>
      <c r="F374" s="44">
        <v>2.93</v>
      </c>
      <c r="G374" s="64">
        <v>3</v>
      </c>
      <c r="H374" s="48" t="s">
        <v>179</v>
      </c>
    </row>
    <row r="375" spans="1:8" ht="57" customHeight="1" x14ac:dyDescent="0.3">
      <c r="A375" s="2">
        <v>308</v>
      </c>
      <c r="B375" s="66">
        <v>4974</v>
      </c>
      <c r="C375" s="24" t="s">
        <v>319</v>
      </c>
      <c r="D375" s="24" t="s">
        <v>438</v>
      </c>
      <c r="E375" s="26">
        <v>8000</v>
      </c>
      <c r="F375" s="44">
        <v>2</v>
      </c>
      <c r="G375" s="64">
        <v>3</v>
      </c>
      <c r="H375" s="48" t="s">
        <v>179</v>
      </c>
    </row>
    <row r="376" spans="1:8" ht="31.5" customHeight="1" x14ac:dyDescent="0.3">
      <c r="A376" s="2">
        <v>309</v>
      </c>
      <c r="B376" s="66">
        <v>4975</v>
      </c>
      <c r="C376" s="24" t="s">
        <v>319</v>
      </c>
      <c r="D376" s="24" t="s">
        <v>439</v>
      </c>
      <c r="E376" s="26">
        <v>9600</v>
      </c>
      <c r="F376" s="44">
        <v>2.4</v>
      </c>
      <c r="G376" s="64">
        <v>3</v>
      </c>
      <c r="H376" s="48" t="s">
        <v>179</v>
      </c>
    </row>
    <row r="377" spans="1:8" ht="30.75" customHeight="1" x14ac:dyDescent="0.3">
      <c r="A377" s="2">
        <v>310</v>
      </c>
      <c r="B377" s="66">
        <v>4976</v>
      </c>
      <c r="C377" s="24" t="s">
        <v>319</v>
      </c>
      <c r="D377" s="24" t="s">
        <v>440</v>
      </c>
      <c r="E377" s="26">
        <v>27880</v>
      </c>
      <c r="F377" s="44">
        <v>6.97</v>
      </c>
      <c r="G377" s="64">
        <v>3</v>
      </c>
      <c r="H377" s="48" t="s">
        <v>179</v>
      </c>
    </row>
    <row r="378" spans="1:8" ht="28.5" customHeight="1" x14ac:dyDescent="0.3">
      <c r="A378" s="2">
        <v>311</v>
      </c>
      <c r="B378" s="66">
        <v>4977</v>
      </c>
      <c r="C378" s="24" t="s">
        <v>319</v>
      </c>
      <c r="D378" s="24" t="s">
        <v>441</v>
      </c>
      <c r="E378" s="26">
        <v>22800</v>
      </c>
      <c r="F378" s="44">
        <v>5.7</v>
      </c>
      <c r="G378" s="64">
        <v>3</v>
      </c>
      <c r="H378" s="48" t="s">
        <v>179</v>
      </c>
    </row>
    <row r="379" spans="1:8" ht="30" customHeight="1" x14ac:dyDescent="0.3">
      <c r="A379" s="2">
        <v>312</v>
      </c>
      <c r="B379" s="66">
        <v>4978</v>
      </c>
      <c r="C379" s="24" t="s">
        <v>319</v>
      </c>
      <c r="D379" s="24" t="s">
        <v>442</v>
      </c>
      <c r="E379" s="26">
        <v>4000</v>
      </c>
      <c r="F379" s="44">
        <v>1</v>
      </c>
      <c r="G379" s="64">
        <v>3</v>
      </c>
      <c r="H379" s="48" t="s">
        <v>179</v>
      </c>
    </row>
    <row r="380" spans="1:8" ht="26" x14ac:dyDescent="0.3">
      <c r="A380" s="72">
        <v>313</v>
      </c>
      <c r="B380" s="66">
        <v>4979</v>
      </c>
      <c r="C380" s="24" t="s">
        <v>319</v>
      </c>
      <c r="D380" s="24" t="s">
        <v>443</v>
      </c>
      <c r="E380" s="26">
        <v>7600</v>
      </c>
      <c r="F380" s="44">
        <v>1.9</v>
      </c>
      <c r="G380" s="64">
        <v>3</v>
      </c>
      <c r="H380" s="48" t="s">
        <v>179</v>
      </c>
    </row>
    <row r="381" spans="1:8" ht="26" x14ac:dyDescent="0.3">
      <c r="A381" s="72">
        <v>314</v>
      </c>
      <c r="B381" s="66">
        <v>4980</v>
      </c>
      <c r="C381" s="24" t="s">
        <v>319</v>
      </c>
      <c r="D381" s="24" t="s">
        <v>444</v>
      </c>
      <c r="E381" s="26">
        <v>12000</v>
      </c>
      <c r="F381" s="44">
        <v>3</v>
      </c>
      <c r="G381" s="64">
        <v>3</v>
      </c>
      <c r="H381" s="48" t="s">
        <v>179</v>
      </c>
    </row>
    <row r="382" spans="1:8" ht="26" x14ac:dyDescent="0.3">
      <c r="A382" s="72">
        <v>315</v>
      </c>
      <c r="B382" s="66">
        <v>4981</v>
      </c>
      <c r="C382" s="24" t="s">
        <v>319</v>
      </c>
      <c r="D382" s="24" t="s">
        <v>445</v>
      </c>
      <c r="E382" s="26">
        <v>1800</v>
      </c>
      <c r="F382" s="44">
        <v>0.45</v>
      </c>
      <c r="G382" s="64">
        <v>3</v>
      </c>
      <c r="H382" s="48" t="s">
        <v>179</v>
      </c>
    </row>
    <row r="383" spans="1:8" ht="26" x14ac:dyDescent="0.3">
      <c r="A383" s="2">
        <v>316</v>
      </c>
      <c r="B383" s="66">
        <v>4982</v>
      </c>
      <c r="C383" s="24" t="s">
        <v>319</v>
      </c>
      <c r="D383" s="24" t="s">
        <v>446</v>
      </c>
      <c r="E383" s="26">
        <v>6000</v>
      </c>
      <c r="F383" s="44">
        <v>1.5</v>
      </c>
      <c r="G383" s="64">
        <v>3</v>
      </c>
      <c r="H383" s="48" t="s">
        <v>179</v>
      </c>
    </row>
    <row r="384" spans="1:8" ht="38.25" customHeight="1" x14ac:dyDescent="0.3">
      <c r="A384" s="72">
        <v>317</v>
      </c>
      <c r="B384" s="66">
        <v>4984</v>
      </c>
      <c r="C384" s="24" t="s">
        <v>319</v>
      </c>
      <c r="D384" s="24" t="s">
        <v>447</v>
      </c>
      <c r="E384" s="26">
        <v>2000</v>
      </c>
      <c r="F384" s="44">
        <v>0.5</v>
      </c>
      <c r="G384" s="64">
        <v>3</v>
      </c>
      <c r="H384" s="48" t="s">
        <v>179</v>
      </c>
    </row>
    <row r="385" spans="1:8" ht="27" customHeight="1" x14ac:dyDescent="0.3">
      <c r="A385" s="72">
        <v>318</v>
      </c>
      <c r="B385" s="66">
        <v>4985</v>
      </c>
      <c r="C385" s="24" t="s">
        <v>319</v>
      </c>
      <c r="D385" s="24" t="s">
        <v>448</v>
      </c>
      <c r="E385" s="26">
        <v>1800</v>
      </c>
      <c r="F385" s="44">
        <v>0.45</v>
      </c>
      <c r="G385" s="64">
        <v>3</v>
      </c>
      <c r="H385" s="48" t="s">
        <v>179</v>
      </c>
    </row>
    <row r="386" spans="1:8" ht="23.25" customHeight="1" x14ac:dyDescent="0.3">
      <c r="A386" s="72">
        <v>319</v>
      </c>
      <c r="B386" s="66">
        <v>4986</v>
      </c>
      <c r="C386" s="24" t="s">
        <v>319</v>
      </c>
      <c r="D386" s="24" t="s">
        <v>449</v>
      </c>
      <c r="E386" s="26">
        <v>8000</v>
      </c>
      <c r="F386" s="44">
        <v>2</v>
      </c>
      <c r="G386" s="64">
        <v>3</v>
      </c>
      <c r="H386" s="48" t="s">
        <v>179</v>
      </c>
    </row>
    <row r="387" spans="1:8" ht="29.25" customHeight="1" x14ac:dyDescent="0.3">
      <c r="A387" s="72">
        <v>320</v>
      </c>
      <c r="B387" s="66">
        <v>4987</v>
      </c>
      <c r="C387" s="24" t="s">
        <v>319</v>
      </c>
      <c r="D387" s="24" t="s">
        <v>450</v>
      </c>
      <c r="E387" s="26">
        <v>600</v>
      </c>
      <c r="F387" s="44">
        <v>0.15</v>
      </c>
      <c r="G387" s="64">
        <v>3</v>
      </c>
      <c r="H387" s="48" t="s">
        <v>179</v>
      </c>
    </row>
    <row r="388" spans="1:8" ht="29.25" customHeight="1" x14ac:dyDescent="0.3">
      <c r="A388" s="77">
        <v>321</v>
      </c>
      <c r="B388" s="178">
        <v>3216</v>
      </c>
      <c r="C388" s="203" t="s">
        <v>319</v>
      </c>
      <c r="D388" s="203" t="s">
        <v>568</v>
      </c>
      <c r="E388" s="47">
        <v>800</v>
      </c>
      <c r="F388" s="191">
        <v>0.2</v>
      </c>
      <c r="G388" s="163">
        <v>3</v>
      </c>
      <c r="H388" s="76" t="s">
        <v>179</v>
      </c>
    </row>
    <row r="389" spans="1:8" ht="13" x14ac:dyDescent="0.3">
      <c r="A389" s="11"/>
      <c r="B389" s="11"/>
      <c r="C389" s="11" t="s">
        <v>156</v>
      </c>
      <c r="D389" s="11"/>
      <c r="E389" s="30">
        <f>SUM(E373:E388)</f>
        <v>125045</v>
      </c>
      <c r="F389" s="30">
        <f>SUM(F373:F388)</f>
        <v>31.259999999999994</v>
      </c>
      <c r="G389" s="64"/>
      <c r="H389" s="48"/>
    </row>
    <row r="390" spans="1:8" ht="13" x14ac:dyDescent="0.3">
      <c r="A390" s="12"/>
      <c r="B390" s="12"/>
      <c r="C390" s="11" t="s">
        <v>187</v>
      </c>
      <c r="D390" s="11"/>
      <c r="E390" s="30">
        <f>E371+E342+E336+E389</f>
        <v>316427.22000000003</v>
      </c>
      <c r="F390" s="30">
        <f>F371+F342+F336+F389</f>
        <v>79.1648</v>
      </c>
      <c r="G390" s="64"/>
      <c r="H390" s="48"/>
    </row>
    <row r="391" spans="1:8" ht="13" x14ac:dyDescent="0.3">
      <c r="A391" s="21"/>
      <c r="B391" s="21"/>
      <c r="C391" s="45" t="s">
        <v>167</v>
      </c>
      <c r="D391" s="45"/>
      <c r="E391" s="45">
        <f>E336</f>
        <v>50516.020000000004</v>
      </c>
      <c r="F391" s="45">
        <f>F336</f>
        <v>12.941000000000001</v>
      </c>
      <c r="G391" s="64"/>
      <c r="H391" s="48"/>
    </row>
    <row r="392" spans="1:8" ht="13" x14ac:dyDescent="0.3">
      <c r="A392" s="150"/>
      <c r="B392" s="150"/>
      <c r="C392" s="92" t="s">
        <v>190</v>
      </c>
      <c r="D392" s="92"/>
      <c r="E392" s="92">
        <f>E332+E331</f>
        <v>4780</v>
      </c>
      <c r="F392" s="92">
        <f>F332+F331</f>
        <v>1.0900000000000001</v>
      </c>
      <c r="G392" s="64"/>
      <c r="H392" s="48"/>
    </row>
    <row r="393" spans="1:8" ht="13" x14ac:dyDescent="0.3">
      <c r="A393" s="150"/>
      <c r="B393" s="150"/>
      <c r="C393" s="92" t="s">
        <v>192</v>
      </c>
      <c r="D393" s="92"/>
      <c r="E393" s="92">
        <f>E391-E392</f>
        <v>45736.020000000004</v>
      </c>
      <c r="F393" s="92">
        <f>F391-F392</f>
        <v>11.851000000000001</v>
      </c>
      <c r="G393" s="64"/>
      <c r="H393" s="48"/>
    </row>
    <row r="394" spans="1:8" ht="13" x14ac:dyDescent="0.3">
      <c r="A394" s="21"/>
      <c r="B394" s="21"/>
      <c r="C394" s="45" t="s">
        <v>166</v>
      </c>
      <c r="D394" s="45"/>
      <c r="E394" s="45">
        <f>E342</f>
        <v>16998.199999999997</v>
      </c>
      <c r="F394" s="45">
        <f>F342</f>
        <v>3.8348</v>
      </c>
      <c r="G394" s="64"/>
      <c r="H394" s="48"/>
    </row>
    <row r="395" spans="1:8" ht="13" x14ac:dyDescent="0.3">
      <c r="A395" s="150"/>
      <c r="B395" s="150"/>
      <c r="C395" s="92" t="s">
        <v>190</v>
      </c>
      <c r="D395" s="92"/>
      <c r="E395" s="92">
        <f>E340</f>
        <v>11387.8</v>
      </c>
      <c r="F395" s="92">
        <f>F340</f>
        <v>2.5</v>
      </c>
      <c r="G395" s="64"/>
      <c r="H395" s="48"/>
    </row>
    <row r="396" spans="1:8" ht="13" x14ac:dyDescent="0.3">
      <c r="A396" s="150"/>
      <c r="B396" s="150"/>
      <c r="C396" s="92" t="s">
        <v>192</v>
      </c>
      <c r="D396" s="92"/>
      <c r="E396" s="92">
        <f>E394-E395</f>
        <v>5610.3999999999978</v>
      </c>
      <c r="F396" s="92">
        <f>F394-F395</f>
        <v>1.3348</v>
      </c>
      <c r="G396" s="64"/>
      <c r="H396" s="48"/>
    </row>
    <row r="397" spans="1:8" ht="13" x14ac:dyDescent="0.3">
      <c r="A397" s="21"/>
      <c r="B397" s="21"/>
      <c r="C397" s="45" t="s">
        <v>168</v>
      </c>
      <c r="D397" s="45"/>
      <c r="E397" s="45">
        <f>E389+E371</f>
        <v>248913</v>
      </c>
      <c r="F397" s="45">
        <f>F389+F371</f>
        <v>62.388999999999996</v>
      </c>
      <c r="G397" s="64"/>
      <c r="H397" s="48"/>
    </row>
    <row r="398" spans="1:8" ht="13" x14ac:dyDescent="0.3">
      <c r="A398" s="150"/>
      <c r="B398" s="150"/>
      <c r="C398" s="92" t="s">
        <v>190</v>
      </c>
      <c r="D398" s="92"/>
      <c r="E398" s="92">
        <f>E373+E374+E375+E376+E377+E378+E379+E380+E381+E382+E383+E384+E385+E386+E387</f>
        <v>124245</v>
      </c>
      <c r="F398" s="92">
        <f>F373+F374+F375+F376+F377+F378+F379+F380+F381+F382+F383+F384+F385+F386+F387</f>
        <v>31.059999999999995</v>
      </c>
      <c r="G398" s="64"/>
      <c r="H398" s="48"/>
    </row>
    <row r="399" spans="1:8" ht="13" x14ac:dyDescent="0.3">
      <c r="A399" s="150"/>
      <c r="B399" s="150"/>
      <c r="C399" s="92" t="s">
        <v>192</v>
      </c>
      <c r="D399" s="92"/>
      <c r="E399" s="92">
        <f>E397-E398</f>
        <v>124668</v>
      </c>
      <c r="F399" s="92">
        <f>F397-F398</f>
        <v>31.329000000000001</v>
      </c>
      <c r="G399" s="64"/>
      <c r="H399" s="48"/>
    </row>
    <row r="400" spans="1:8" ht="13" x14ac:dyDescent="0.3">
      <c r="A400" s="68"/>
      <c r="B400" s="68"/>
      <c r="C400" s="74"/>
      <c r="D400" s="74"/>
      <c r="E400" s="75"/>
      <c r="F400" s="75"/>
      <c r="G400" s="64"/>
      <c r="H400" s="48"/>
    </row>
    <row r="401" spans="1:8" ht="13" x14ac:dyDescent="0.3">
      <c r="A401" s="85"/>
      <c r="B401" s="85"/>
      <c r="C401" s="88" t="s">
        <v>188</v>
      </c>
      <c r="D401" s="88"/>
      <c r="E401" s="89"/>
      <c r="F401" s="89"/>
      <c r="G401" s="64"/>
      <c r="H401" s="48"/>
    </row>
    <row r="402" spans="1:8" ht="26" x14ac:dyDescent="0.3">
      <c r="A402" s="71"/>
      <c r="B402" s="71"/>
      <c r="C402" s="80" t="s">
        <v>151</v>
      </c>
      <c r="D402" s="80"/>
      <c r="E402" s="79"/>
      <c r="F402" s="79"/>
      <c r="G402" s="64"/>
      <c r="H402" s="48"/>
    </row>
    <row r="403" spans="1:8" ht="26" x14ac:dyDescent="0.25">
      <c r="A403" s="72">
        <v>322</v>
      </c>
      <c r="B403" s="72">
        <v>3061</v>
      </c>
      <c r="C403" s="73" t="s">
        <v>243</v>
      </c>
      <c r="D403" s="73" t="s">
        <v>451</v>
      </c>
      <c r="E403" s="72">
        <v>10802</v>
      </c>
      <c r="F403" s="72">
        <v>1.964</v>
      </c>
      <c r="G403" s="64" t="s">
        <v>212</v>
      </c>
      <c r="H403" s="48" t="s">
        <v>217</v>
      </c>
    </row>
    <row r="404" spans="1:8" ht="26" x14ac:dyDescent="0.25">
      <c r="A404" s="72">
        <v>323</v>
      </c>
      <c r="B404" s="72">
        <v>3094</v>
      </c>
      <c r="C404" s="73" t="s">
        <v>243</v>
      </c>
      <c r="D404" s="73" t="s">
        <v>452</v>
      </c>
      <c r="E404" s="72">
        <v>450</v>
      </c>
      <c r="F404" s="72">
        <v>0.14000000000000001</v>
      </c>
      <c r="G404" s="64" t="s">
        <v>212</v>
      </c>
      <c r="H404" s="48" t="s">
        <v>217</v>
      </c>
    </row>
    <row r="405" spans="1:8" ht="26" x14ac:dyDescent="0.25">
      <c r="A405" s="72">
        <v>324</v>
      </c>
      <c r="B405" s="72">
        <v>3113</v>
      </c>
      <c r="C405" s="73" t="s">
        <v>243</v>
      </c>
      <c r="D405" s="73" t="s">
        <v>453</v>
      </c>
      <c r="E405" s="72">
        <v>574</v>
      </c>
      <c r="F405" s="72">
        <v>0.16400000000000001</v>
      </c>
      <c r="G405" s="64" t="s">
        <v>212</v>
      </c>
      <c r="H405" s="48" t="s">
        <v>217</v>
      </c>
    </row>
    <row r="406" spans="1:8" ht="26" x14ac:dyDescent="0.25">
      <c r="A406" s="72">
        <v>325</v>
      </c>
      <c r="B406" s="72">
        <v>3098</v>
      </c>
      <c r="C406" s="73" t="s">
        <v>243</v>
      </c>
      <c r="D406" s="73" t="s">
        <v>454</v>
      </c>
      <c r="E406" s="48">
        <v>2126</v>
      </c>
      <c r="F406" s="48">
        <v>0.502</v>
      </c>
      <c r="G406" s="64" t="s">
        <v>212</v>
      </c>
      <c r="H406" s="48" t="s">
        <v>217</v>
      </c>
    </row>
    <row r="407" spans="1:8" ht="13" x14ac:dyDescent="0.25">
      <c r="A407" s="72">
        <v>326</v>
      </c>
      <c r="B407" s="72">
        <v>3078</v>
      </c>
      <c r="C407" s="73" t="s">
        <v>243</v>
      </c>
      <c r="D407" s="73" t="s">
        <v>455</v>
      </c>
      <c r="E407" s="72">
        <v>2343</v>
      </c>
      <c r="F407" s="72">
        <v>0.41399999999999998</v>
      </c>
      <c r="G407" s="64" t="s">
        <v>212</v>
      </c>
      <c r="H407" s="48" t="s">
        <v>217</v>
      </c>
    </row>
    <row r="408" spans="1:8" ht="13" x14ac:dyDescent="0.25">
      <c r="A408" s="72">
        <v>327</v>
      </c>
      <c r="B408" s="72">
        <v>3130</v>
      </c>
      <c r="C408" s="73" t="s">
        <v>243</v>
      </c>
      <c r="D408" s="73" t="s">
        <v>456</v>
      </c>
      <c r="E408" s="72">
        <v>4220</v>
      </c>
      <c r="F408" s="72">
        <v>0.76100000000000001</v>
      </c>
      <c r="G408" s="64" t="s">
        <v>212</v>
      </c>
      <c r="H408" s="48" t="s">
        <v>217</v>
      </c>
    </row>
    <row r="409" spans="1:8" ht="26" x14ac:dyDescent="0.25">
      <c r="A409" s="72">
        <v>328</v>
      </c>
      <c r="B409" s="72">
        <v>3141</v>
      </c>
      <c r="C409" s="73" t="s">
        <v>243</v>
      </c>
      <c r="D409" s="73" t="s">
        <v>457</v>
      </c>
      <c r="E409" s="72">
        <v>776</v>
      </c>
      <c r="F409" s="72">
        <v>0.17299999999999999</v>
      </c>
      <c r="G409" s="64" t="s">
        <v>212</v>
      </c>
      <c r="H409" s="48" t="s">
        <v>217</v>
      </c>
    </row>
    <row r="410" spans="1:8" ht="26" x14ac:dyDescent="0.25">
      <c r="A410" s="72">
        <v>329</v>
      </c>
      <c r="B410" s="72">
        <v>3095</v>
      </c>
      <c r="C410" s="73" t="s">
        <v>243</v>
      </c>
      <c r="D410" s="73" t="s">
        <v>459</v>
      </c>
      <c r="E410" s="72">
        <v>1108</v>
      </c>
      <c r="F410" s="72">
        <v>0.14000000000000001</v>
      </c>
      <c r="G410" s="64" t="s">
        <v>212</v>
      </c>
      <c r="H410" s="48" t="s">
        <v>217</v>
      </c>
    </row>
    <row r="411" spans="1:8" ht="26" x14ac:dyDescent="0.25">
      <c r="A411" s="185">
        <v>330</v>
      </c>
      <c r="B411" s="185">
        <v>3074</v>
      </c>
      <c r="C411" s="186" t="s">
        <v>243</v>
      </c>
      <c r="D411" s="186" t="s">
        <v>460</v>
      </c>
      <c r="E411" s="185">
        <v>6954</v>
      </c>
      <c r="F411" s="185">
        <v>0.77700000000000002</v>
      </c>
      <c r="G411" s="172" t="s">
        <v>212</v>
      </c>
      <c r="H411" s="169" t="s">
        <v>217</v>
      </c>
    </row>
    <row r="412" spans="1:8" ht="26" x14ac:dyDescent="0.25">
      <c r="A412" s="72">
        <v>331</v>
      </c>
      <c r="B412" s="72">
        <v>3085</v>
      </c>
      <c r="C412" s="73" t="s">
        <v>243</v>
      </c>
      <c r="D412" s="73" t="s">
        <v>461</v>
      </c>
      <c r="E412" s="72">
        <v>660</v>
      </c>
      <c r="F412" s="72">
        <v>0.16400000000000001</v>
      </c>
      <c r="G412" s="64" t="s">
        <v>212</v>
      </c>
      <c r="H412" s="48" t="s">
        <v>217</v>
      </c>
    </row>
    <row r="413" spans="1:8" ht="13" x14ac:dyDescent="0.25">
      <c r="A413" s="72">
        <v>332</v>
      </c>
      <c r="B413" s="72">
        <v>3083</v>
      </c>
      <c r="C413" s="73" t="s">
        <v>243</v>
      </c>
      <c r="D413" s="73" t="s">
        <v>462</v>
      </c>
      <c r="E413" s="72">
        <v>1355</v>
      </c>
      <c r="F413" s="72">
        <v>0.22</v>
      </c>
      <c r="G413" s="64" t="s">
        <v>212</v>
      </c>
      <c r="H413" s="48" t="s">
        <v>217</v>
      </c>
    </row>
    <row r="414" spans="1:8" ht="13" x14ac:dyDescent="0.25">
      <c r="A414" s="72">
        <v>333</v>
      </c>
      <c r="B414" s="72">
        <v>3072</v>
      </c>
      <c r="C414" s="73" t="s">
        <v>243</v>
      </c>
      <c r="D414" s="73" t="s">
        <v>463</v>
      </c>
      <c r="E414" s="72">
        <v>550</v>
      </c>
      <c r="F414" s="72">
        <v>0.125</v>
      </c>
      <c r="G414" s="64" t="s">
        <v>212</v>
      </c>
      <c r="H414" s="48" t="s">
        <v>217</v>
      </c>
    </row>
    <row r="415" spans="1:8" ht="13" x14ac:dyDescent="0.25">
      <c r="A415" s="72">
        <v>334</v>
      </c>
      <c r="B415" s="72">
        <v>3091</v>
      </c>
      <c r="C415" s="73" t="s">
        <v>243</v>
      </c>
      <c r="D415" s="73" t="s">
        <v>464</v>
      </c>
      <c r="E415" s="72">
        <v>1600</v>
      </c>
      <c r="F415" s="72">
        <v>0.37</v>
      </c>
      <c r="G415" s="64" t="s">
        <v>212</v>
      </c>
      <c r="H415" s="48" t="s">
        <v>217</v>
      </c>
    </row>
    <row r="416" spans="1:8" ht="26" x14ac:dyDescent="0.25">
      <c r="A416" s="72">
        <v>335</v>
      </c>
      <c r="B416" s="72">
        <v>3065</v>
      </c>
      <c r="C416" s="73" t="s">
        <v>243</v>
      </c>
      <c r="D416" s="73" t="s">
        <v>465</v>
      </c>
      <c r="E416" s="72">
        <v>3600</v>
      </c>
      <c r="F416" s="72">
        <v>0.6</v>
      </c>
      <c r="G416" s="64" t="s">
        <v>212</v>
      </c>
      <c r="H416" s="48" t="s">
        <v>217</v>
      </c>
    </row>
    <row r="417" spans="1:8" ht="13" x14ac:dyDescent="0.25">
      <c r="A417" s="72">
        <v>336</v>
      </c>
      <c r="B417" s="72">
        <v>3110</v>
      </c>
      <c r="C417" s="73" t="s">
        <v>243</v>
      </c>
      <c r="D417" s="73" t="s">
        <v>466</v>
      </c>
      <c r="E417" s="72">
        <v>500</v>
      </c>
      <c r="F417" s="72">
        <v>0.12</v>
      </c>
      <c r="G417" s="64" t="s">
        <v>212</v>
      </c>
      <c r="H417" s="48" t="s">
        <v>217</v>
      </c>
    </row>
    <row r="418" spans="1:8" ht="13" x14ac:dyDescent="0.25">
      <c r="A418" s="72">
        <v>337</v>
      </c>
      <c r="B418" s="72">
        <v>3084</v>
      </c>
      <c r="C418" s="73" t="s">
        <v>243</v>
      </c>
      <c r="D418" s="73" t="s">
        <v>467</v>
      </c>
      <c r="E418" s="72">
        <v>1320</v>
      </c>
      <c r="F418" s="72">
        <v>0.28299999999999997</v>
      </c>
      <c r="G418" s="64" t="s">
        <v>212</v>
      </c>
      <c r="H418" s="48" t="s">
        <v>217</v>
      </c>
    </row>
    <row r="419" spans="1:8" ht="13" x14ac:dyDescent="0.25">
      <c r="A419" s="72">
        <v>338</v>
      </c>
      <c r="B419" s="72">
        <v>3134</v>
      </c>
      <c r="C419" s="73" t="s">
        <v>243</v>
      </c>
      <c r="D419" s="73" t="s">
        <v>468</v>
      </c>
      <c r="E419" s="72">
        <v>8436</v>
      </c>
      <c r="F419" s="72">
        <v>1.734</v>
      </c>
      <c r="G419" s="64" t="s">
        <v>212</v>
      </c>
      <c r="H419" s="48" t="s">
        <v>217</v>
      </c>
    </row>
    <row r="420" spans="1:8" ht="13" x14ac:dyDescent="0.25">
      <c r="A420" s="72">
        <v>339</v>
      </c>
      <c r="B420" s="72">
        <v>3122</v>
      </c>
      <c r="C420" s="73" t="s">
        <v>243</v>
      </c>
      <c r="D420" s="73" t="s">
        <v>469</v>
      </c>
      <c r="E420" s="72">
        <v>1750</v>
      </c>
      <c r="F420" s="72">
        <v>0.34399999999999997</v>
      </c>
      <c r="G420" s="64" t="s">
        <v>212</v>
      </c>
      <c r="H420" s="48" t="s">
        <v>217</v>
      </c>
    </row>
    <row r="421" spans="1:8" ht="26" x14ac:dyDescent="0.25">
      <c r="A421" s="72">
        <v>340</v>
      </c>
      <c r="B421" s="72">
        <v>3120</v>
      </c>
      <c r="C421" s="73" t="s">
        <v>243</v>
      </c>
      <c r="D421" s="73" t="s">
        <v>175</v>
      </c>
      <c r="E421" s="72">
        <v>1630</v>
      </c>
      <c r="F421" s="72">
        <v>0.34499999999999997</v>
      </c>
      <c r="G421" s="64" t="s">
        <v>212</v>
      </c>
      <c r="H421" s="48" t="s">
        <v>217</v>
      </c>
    </row>
    <row r="422" spans="1:8" ht="13" x14ac:dyDescent="0.25">
      <c r="A422" s="72">
        <v>341</v>
      </c>
      <c r="B422" s="72">
        <v>3092</v>
      </c>
      <c r="C422" s="73" t="s">
        <v>243</v>
      </c>
      <c r="D422" s="73" t="s">
        <v>470</v>
      </c>
      <c r="E422" s="72">
        <v>2050</v>
      </c>
      <c r="F422" s="72">
        <v>0.35099999999999998</v>
      </c>
      <c r="G422" s="64" t="s">
        <v>212</v>
      </c>
      <c r="H422" s="48" t="s">
        <v>217</v>
      </c>
    </row>
    <row r="423" spans="1:8" ht="13" x14ac:dyDescent="0.25">
      <c r="A423" s="72">
        <v>342</v>
      </c>
      <c r="B423" s="72">
        <v>3082</v>
      </c>
      <c r="C423" s="73" t="s">
        <v>243</v>
      </c>
      <c r="D423" s="73" t="s">
        <v>471</v>
      </c>
      <c r="E423" s="72">
        <v>1360</v>
      </c>
      <c r="F423" s="72">
        <v>0.316</v>
      </c>
      <c r="G423" s="64" t="s">
        <v>212</v>
      </c>
      <c r="H423" s="48" t="s">
        <v>217</v>
      </c>
    </row>
    <row r="424" spans="1:8" ht="13" x14ac:dyDescent="0.25">
      <c r="A424" s="72">
        <v>343</v>
      </c>
      <c r="B424" s="72">
        <v>3103</v>
      </c>
      <c r="C424" s="73" t="s">
        <v>243</v>
      </c>
      <c r="D424" s="73" t="s">
        <v>472</v>
      </c>
      <c r="E424" s="72">
        <v>1190</v>
      </c>
      <c r="F424" s="72">
        <v>0.35399999999999998</v>
      </c>
      <c r="G424" s="64" t="s">
        <v>212</v>
      </c>
      <c r="H424" s="48" t="s">
        <v>217</v>
      </c>
    </row>
    <row r="425" spans="1:8" ht="13" x14ac:dyDescent="0.25">
      <c r="A425" s="72">
        <v>344</v>
      </c>
      <c r="B425" s="72">
        <v>3077</v>
      </c>
      <c r="C425" s="73" t="s">
        <v>243</v>
      </c>
      <c r="D425" s="73" t="s">
        <v>473</v>
      </c>
      <c r="E425" s="72">
        <v>2790</v>
      </c>
      <c r="F425" s="72">
        <v>0.58199999999999996</v>
      </c>
      <c r="G425" s="64" t="s">
        <v>212</v>
      </c>
      <c r="H425" s="48" t="s">
        <v>217</v>
      </c>
    </row>
    <row r="426" spans="1:8" ht="26" x14ac:dyDescent="0.25">
      <c r="A426" s="185">
        <v>345</v>
      </c>
      <c r="B426" s="185">
        <v>3081</v>
      </c>
      <c r="C426" s="186" t="s">
        <v>243</v>
      </c>
      <c r="D426" s="186" t="s">
        <v>474</v>
      </c>
      <c r="E426" s="185">
        <v>1624</v>
      </c>
      <c r="F426" s="185">
        <v>0.27200000000000002</v>
      </c>
      <c r="G426" s="172" t="s">
        <v>212</v>
      </c>
      <c r="H426" s="169" t="s">
        <v>217</v>
      </c>
    </row>
    <row r="427" spans="1:8" ht="13" x14ac:dyDescent="0.25">
      <c r="A427" s="72">
        <v>346</v>
      </c>
      <c r="B427" s="72">
        <v>3136</v>
      </c>
      <c r="C427" s="73" t="s">
        <v>243</v>
      </c>
      <c r="D427" s="73" t="s">
        <v>475</v>
      </c>
      <c r="E427" s="72">
        <v>3800</v>
      </c>
      <c r="F427" s="72">
        <v>0.75</v>
      </c>
      <c r="G427" s="64" t="s">
        <v>212</v>
      </c>
      <c r="H427" s="48" t="s">
        <v>217</v>
      </c>
    </row>
    <row r="428" spans="1:8" ht="13" x14ac:dyDescent="0.25">
      <c r="A428" s="72">
        <v>347</v>
      </c>
      <c r="B428" s="72">
        <v>3088</v>
      </c>
      <c r="C428" s="73" t="s">
        <v>243</v>
      </c>
      <c r="D428" s="73" t="s">
        <v>476</v>
      </c>
      <c r="E428" s="72">
        <v>3800</v>
      </c>
      <c r="F428" s="72">
        <v>0.95</v>
      </c>
      <c r="G428" s="64" t="s">
        <v>212</v>
      </c>
      <c r="H428" s="48" t="s">
        <v>217</v>
      </c>
    </row>
    <row r="429" spans="1:8" ht="13" x14ac:dyDescent="0.25">
      <c r="A429" s="72">
        <v>348</v>
      </c>
      <c r="B429" s="72">
        <v>3135</v>
      </c>
      <c r="C429" s="73" t="s">
        <v>243</v>
      </c>
      <c r="D429" s="73" t="s">
        <v>477</v>
      </c>
      <c r="E429" s="72">
        <v>3393</v>
      </c>
      <c r="F429" s="72">
        <v>0.51400000000000001</v>
      </c>
      <c r="G429" s="64" t="s">
        <v>212</v>
      </c>
      <c r="H429" s="48" t="s">
        <v>217</v>
      </c>
    </row>
    <row r="430" spans="1:8" ht="13" x14ac:dyDescent="0.25">
      <c r="A430" s="72">
        <v>349</v>
      </c>
      <c r="B430" s="72">
        <v>3116</v>
      </c>
      <c r="C430" s="73" t="s">
        <v>243</v>
      </c>
      <c r="D430" s="73" t="s">
        <v>478</v>
      </c>
      <c r="E430" s="48">
        <v>3588</v>
      </c>
      <c r="F430" s="48">
        <v>0.57699999999999996</v>
      </c>
      <c r="G430" s="64" t="s">
        <v>211</v>
      </c>
      <c r="H430" s="48" t="s">
        <v>217</v>
      </c>
    </row>
    <row r="431" spans="1:8" ht="13" x14ac:dyDescent="0.25">
      <c r="A431" s="72">
        <v>350</v>
      </c>
      <c r="B431" s="72">
        <v>3106</v>
      </c>
      <c r="C431" s="73" t="s">
        <v>243</v>
      </c>
      <c r="D431" s="73" t="s">
        <v>479</v>
      </c>
      <c r="E431" s="72">
        <v>3280</v>
      </c>
      <c r="F431" s="72">
        <v>0.70399999999999996</v>
      </c>
      <c r="G431" s="64" t="s">
        <v>212</v>
      </c>
      <c r="H431" s="48" t="s">
        <v>217</v>
      </c>
    </row>
    <row r="432" spans="1:8" ht="13" x14ac:dyDescent="0.25">
      <c r="A432" s="72">
        <v>351</v>
      </c>
      <c r="B432" s="72">
        <v>3104</v>
      </c>
      <c r="C432" s="73" t="s">
        <v>243</v>
      </c>
      <c r="D432" s="73" t="s">
        <v>480</v>
      </c>
      <c r="E432" s="72">
        <v>12390</v>
      </c>
      <c r="F432" s="72">
        <v>1.2529999999999999</v>
      </c>
      <c r="G432" s="64" t="s">
        <v>211</v>
      </c>
      <c r="H432" s="48" t="s">
        <v>217</v>
      </c>
    </row>
    <row r="433" spans="1:8" ht="13" x14ac:dyDescent="0.25">
      <c r="A433" s="72">
        <v>352</v>
      </c>
      <c r="B433" s="72">
        <v>3137</v>
      </c>
      <c r="C433" s="73" t="s">
        <v>243</v>
      </c>
      <c r="D433" s="73" t="s">
        <v>481</v>
      </c>
      <c r="E433" s="72">
        <v>2810</v>
      </c>
      <c r="F433" s="72">
        <v>0.56100000000000005</v>
      </c>
      <c r="G433" s="64" t="s">
        <v>212</v>
      </c>
      <c r="H433" s="48" t="s">
        <v>217</v>
      </c>
    </row>
    <row r="434" spans="1:8" ht="27" customHeight="1" x14ac:dyDescent="0.25">
      <c r="A434" s="72">
        <v>353</v>
      </c>
      <c r="B434" s="72">
        <v>3069</v>
      </c>
      <c r="C434" s="73" t="s">
        <v>243</v>
      </c>
      <c r="D434" s="73" t="s">
        <v>482</v>
      </c>
      <c r="E434" s="72">
        <v>6526</v>
      </c>
      <c r="F434" s="72">
        <v>0.88</v>
      </c>
      <c r="G434" s="64" t="s">
        <v>211</v>
      </c>
      <c r="H434" s="48" t="s">
        <v>217</v>
      </c>
    </row>
    <row r="435" spans="1:8" ht="13" x14ac:dyDescent="0.25">
      <c r="A435" s="72">
        <v>354</v>
      </c>
      <c r="B435" s="72">
        <v>3119</v>
      </c>
      <c r="C435" s="73" t="s">
        <v>243</v>
      </c>
      <c r="D435" s="73" t="s">
        <v>483</v>
      </c>
      <c r="E435" s="48">
        <v>2436</v>
      </c>
      <c r="F435" s="48">
        <v>0.45100000000000001</v>
      </c>
      <c r="G435" s="64" t="s">
        <v>212</v>
      </c>
      <c r="H435" s="48" t="s">
        <v>217</v>
      </c>
    </row>
    <row r="436" spans="1:8" ht="13" x14ac:dyDescent="0.25">
      <c r="A436" s="72">
        <v>355</v>
      </c>
      <c r="B436" s="72">
        <v>3080</v>
      </c>
      <c r="C436" s="73" t="s">
        <v>243</v>
      </c>
      <c r="D436" s="73" t="s">
        <v>484</v>
      </c>
      <c r="E436" s="72">
        <v>3708</v>
      </c>
      <c r="F436" s="72">
        <v>0.56999999999999995</v>
      </c>
      <c r="G436" s="64" t="s">
        <v>211</v>
      </c>
      <c r="H436" s="48" t="s">
        <v>217</v>
      </c>
    </row>
    <row r="437" spans="1:8" ht="13" x14ac:dyDescent="0.25">
      <c r="A437" s="72">
        <v>356</v>
      </c>
      <c r="B437" s="72">
        <v>3144</v>
      </c>
      <c r="C437" s="73" t="s">
        <v>243</v>
      </c>
      <c r="D437" s="73" t="s">
        <v>485</v>
      </c>
      <c r="E437" s="72">
        <v>5940</v>
      </c>
      <c r="F437" s="72">
        <v>0.876</v>
      </c>
      <c r="G437" s="64" t="s">
        <v>211</v>
      </c>
      <c r="H437" s="48" t="s">
        <v>217</v>
      </c>
    </row>
    <row r="438" spans="1:8" ht="13" x14ac:dyDescent="0.25">
      <c r="A438" s="72">
        <v>357</v>
      </c>
      <c r="B438" s="72">
        <v>3112</v>
      </c>
      <c r="C438" s="73" t="s">
        <v>243</v>
      </c>
      <c r="D438" s="73" t="s">
        <v>486</v>
      </c>
      <c r="E438" s="72">
        <v>3216</v>
      </c>
      <c r="F438" s="72">
        <v>0.52</v>
      </c>
      <c r="G438" s="64" t="s">
        <v>211</v>
      </c>
      <c r="H438" s="48" t="s">
        <v>217</v>
      </c>
    </row>
    <row r="439" spans="1:8" ht="33.75" customHeight="1" x14ac:dyDescent="0.25">
      <c r="A439" s="72">
        <v>358</v>
      </c>
      <c r="B439" s="72">
        <v>3097</v>
      </c>
      <c r="C439" s="73" t="s">
        <v>243</v>
      </c>
      <c r="D439" s="73" t="s">
        <v>487</v>
      </c>
      <c r="E439" s="72">
        <v>5152</v>
      </c>
      <c r="F439" s="72">
        <v>0.59199999999999997</v>
      </c>
      <c r="G439" s="64" t="s">
        <v>211</v>
      </c>
      <c r="H439" s="48" t="s">
        <v>217</v>
      </c>
    </row>
    <row r="440" spans="1:8" ht="26" x14ac:dyDescent="0.25">
      <c r="A440" s="72">
        <v>359</v>
      </c>
      <c r="B440" s="72">
        <v>3143</v>
      </c>
      <c r="C440" s="73" t="s">
        <v>243</v>
      </c>
      <c r="D440" s="73" t="s">
        <v>488</v>
      </c>
      <c r="E440" s="72">
        <v>3453</v>
      </c>
      <c r="F440" s="72">
        <v>0.71799999999999997</v>
      </c>
      <c r="G440" s="64" t="s">
        <v>212</v>
      </c>
      <c r="H440" s="48" t="s">
        <v>217</v>
      </c>
    </row>
    <row r="441" spans="1:8" ht="13" x14ac:dyDescent="0.25">
      <c r="A441" s="72">
        <v>360</v>
      </c>
      <c r="B441" s="72">
        <v>3055</v>
      </c>
      <c r="C441" s="73" t="s">
        <v>243</v>
      </c>
      <c r="D441" s="73" t="s">
        <v>489</v>
      </c>
      <c r="E441" s="72">
        <v>1555</v>
      </c>
      <c r="F441" s="72">
        <v>0.311</v>
      </c>
      <c r="G441" s="64" t="s">
        <v>212</v>
      </c>
      <c r="H441" s="48" t="s">
        <v>217</v>
      </c>
    </row>
    <row r="442" spans="1:8" ht="13" x14ac:dyDescent="0.25">
      <c r="A442" s="72">
        <v>361</v>
      </c>
      <c r="B442" s="72">
        <v>3089</v>
      </c>
      <c r="C442" s="73" t="s">
        <v>243</v>
      </c>
      <c r="D442" s="73" t="s">
        <v>490</v>
      </c>
      <c r="E442" s="72">
        <v>1144</v>
      </c>
      <c r="F442" s="72">
        <v>0.28599999999999998</v>
      </c>
      <c r="G442" s="64" t="s">
        <v>212</v>
      </c>
      <c r="H442" s="48" t="s">
        <v>217</v>
      </c>
    </row>
    <row r="443" spans="1:8" ht="13" x14ac:dyDescent="0.25">
      <c r="A443" s="72">
        <v>362</v>
      </c>
      <c r="B443" s="72">
        <v>3071</v>
      </c>
      <c r="C443" s="73" t="s">
        <v>243</v>
      </c>
      <c r="D443" s="73" t="s">
        <v>491</v>
      </c>
      <c r="E443" s="72">
        <v>2320</v>
      </c>
      <c r="F443" s="72">
        <v>0.501</v>
      </c>
      <c r="G443" s="64" t="s">
        <v>212</v>
      </c>
      <c r="H443" s="48" t="s">
        <v>217</v>
      </c>
    </row>
    <row r="444" spans="1:8" ht="13" x14ac:dyDescent="0.25">
      <c r="A444" s="72">
        <v>363</v>
      </c>
      <c r="B444" s="72">
        <v>3101</v>
      </c>
      <c r="C444" s="73" t="s">
        <v>243</v>
      </c>
      <c r="D444" s="73" t="s">
        <v>492</v>
      </c>
      <c r="E444" s="72">
        <v>13450</v>
      </c>
      <c r="F444" s="72">
        <v>1.397</v>
      </c>
      <c r="G444" s="64" t="s">
        <v>211</v>
      </c>
      <c r="H444" s="48" t="s">
        <v>217</v>
      </c>
    </row>
    <row r="445" spans="1:8" ht="13" x14ac:dyDescent="0.25">
      <c r="A445" s="72">
        <v>364</v>
      </c>
      <c r="B445" s="72">
        <v>3100</v>
      </c>
      <c r="C445" s="73" t="s">
        <v>243</v>
      </c>
      <c r="D445" s="73" t="s">
        <v>493</v>
      </c>
      <c r="E445" s="72">
        <v>1920</v>
      </c>
      <c r="F445" s="72">
        <v>0.38900000000000001</v>
      </c>
      <c r="G445" s="64" t="s">
        <v>212</v>
      </c>
      <c r="H445" s="48" t="s">
        <v>217</v>
      </c>
    </row>
    <row r="446" spans="1:8" ht="13" x14ac:dyDescent="0.25">
      <c r="A446" s="72">
        <v>365</v>
      </c>
      <c r="B446" s="72">
        <v>3073</v>
      </c>
      <c r="C446" s="73" t="s">
        <v>243</v>
      </c>
      <c r="D446" s="73" t="s">
        <v>494</v>
      </c>
      <c r="E446" s="72">
        <v>1918</v>
      </c>
      <c r="F446" s="72">
        <v>0.45200000000000001</v>
      </c>
      <c r="G446" s="64" t="s">
        <v>212</v>
      </c>
      <c r="H446" s="48" t="s">
        <v>217</v>
      </c>
    </row>
    <row r="447" spans="1:8" ht="13" x14ac:dyDescent="0.25">
      <c r="A447" s="72">
        <v>367</v>
      </c>
      <c r="B447" s="72">
        <v>3070</v>
      </c>
      <c r="C447" s="73" t="s">
        <v>243</v>
      </c>
      <c r="D447" s="73" t="s">
        <v>495</v>
      </c>
      <c r="E447" s="72">
        <v>11471</v>
      </c>
      <c r="F447" s="72">
        <v>1.224</v>
      </c>
      <c r="G447" s="64" t="s">
        <v>211</v>
      </c>
      <c r="H447" s="48" t="s">
        <v>217</v>
      </c>
    </row>
    <row r="448" spans="1:8" ht="13" x14ac:dyDescent="0.25">
      <c r="A448" s="72">
        <v>368</v>
      </c>
      <c r="B448" s="72">
        <v>3090</v>
      </c>
      <c r="C448" s="73" t="s">
        <v>243</v>
      </c>
      <c r="D448" s="73" t="s">
        <v>496</v>
      </c>
      <c r="E448" s="72">
        <v>2630</v>
      </c>
      <c r="F448" s="72">
        <v>0.378</v>
      </c>
      <c r="G448" s="64" t="s">
        <v>212</v>
      </c>
      <c r="H448" s="48" t="s">
        <v>217</v>
      </c>
    </row>
    <row r="449" spans="1:8" ht="13" x14ac:dyDescent="0.25">
      <c r="A449" s="72">
        <v>369</v>
      </c>
      <c r="B449" s="72">
        <v>3109</v>
      </c>
      <c r="C449" s="73" t="s">
        <v>243</v>
      </c>
      <c r="D449" s="73" t="s">
        <v>497</v>
      </c>
      <c r="E449" s="72">
        <v>1760</v>
      </c>
      <c r="F449" s="72">
        <v>0.16</v>
      </c>
      <c r="G449" s="64" t="s">
        <v>212</v>
      </c>
      <c r="H449" s="48" t="s">
        <v>217</v>
      </c>
    </row>
    <row r="450" spans="1:8" ht="13" x14ac:dyDescent="0.25">
      <c r="A450" s="72">
        <v>370</v>
      </c>
      <c r="B450" s="72">
        <v>3086</v>
      </c>
      <c r="C450" s="73" t="s">
        <v>243</v>
      </c>
      <c r="D450" s="73" t="s">
        <v>498</v>
      </c>
      <c r="E450" s="72">
        <v>2587</v>
      </c>
      <c r="F450" s="72">
        <v>0.55300000000000005</v>
      </c>
      <c r="G450" s="64" t="s">
        <v>212</v>
      </c>
      <c r="H450" s="48" t="s">
        <v>217</v>
      </c>
    </row>
    <row r="451" spans="1:8" ht="13" x14ac:dyDescent="0.25">
      <c r="A451" s="72">
        <v>371</v>
      </c>
      <c r="B451" s="72">
        <v>3126</v>
      </c>
      <c r="C451" s="73" t="s">
        <v>243</v>
      </c>
      <c r="D451" s="73" t="s">
        <v>499</v>
      </c>
      <c r="E451" s="72">
        <v>1190</v>
      </c>
      <c r="F451" s="72">
        <v>0.29699999999999999</v>
      </c>
      <c r="G451" s="64" t="s">
        <v>212</v>
      </c>
      <c r="H451" s="48" t="s">
        <v>217</v>
      </c>
    </row>
    <row r="452" spans="1:8" ht="13" x14ac:dyDescent="0.25">
      <c r="A452" s="72">
        <v>372</v>
      </c>
      <c r="B452" s="72">
        <v>3075</v>
      </c>
      <c r="C452" s="73" t="s">
        <v>243</v>
      </c>
      <c r="D452" s="73" t="s">
        <v>500</v>
      </c>
      <c r="E452" s="72">
        <v>3400</v>
      </c>
      <c r="F452" s="72">
        <v>0.56999999999999995</v>
      </c>
      <c r="G452" s="64" t="s">
        <v>212</v>
      </c>
      <c r="H452" s="48" t="s">
        <v>217</v>
      </c>
    </row>
    <row r="453" spans="1:8" ht="13" x14ac:dyDescent="0.25">
      <c r="A453" s="72">
        <v>373</v>
      </c>
      <c r="B453" s="72">
        <v>3128</v>
      </c>
      <c r="C453" s="73" t="s">
        <v>243</v>
      </c>
      <c r="D453" s="73" t="s">
        <v>501</v>
      </c>
      <c r="E453" s="77">
        <v>4957</v>
      </c>
      <c r="F453" s="72">
        <v>0.90500000000000003</v>
      </c>
      <c r="G453" s="64" t="s">
        <v>212</v>
      </c>
      <c r="H453" s="48" t="s">
        <v>217</v>
      </c>
    </row>
    <row r="454" spans="1:8" ht="13" x14ac:dyDescent="0.25">
      <c r="A454" s="72">
        <v>374</v>
      </c>
      <c r="B454" s="72">
        <v>3087</v>
      </c>
      <c r="C454" s="73" t="s">
        <v>243</v>
      </c>
      <c r="D454" s="73" t="s">
        <v>502</v>
      </c>
      <c r="E454" s="72">
        <v>5098</v>
      </c>
      <c r="F454" s="72">
        <v>1.0589999999999999</v>
      </c>
      <c r="G454" s="64" t="s">
        <v>212</v>
      </c>
      <c r="H454" s="48" t="s">
        <v>217</v>
      </c>
    </row>
    <row r="455" spans="1:8" ht="13" x14ac:dyDescent="0.25">
      <c r="A455" s="72">
        <v>375</v>
      </c>
      <c r="B455" s="72">
        <v>3142</v>
      </c>
      <c r="C455" s="73" t="s">
        <v>243</v>
      </c>
      <c r="D455" s="73" t="s">
        <v>503</v>
      </c>
      <c r="E455" s="72">
        <v>1541</v>
      </c>
      <c r="F455" s="72">
        <v>0.34599999999999997</v>
      </c>
      <c r="G455" s="64" t="s">
        <v>212</v>
      </c>
      <c r="H455" s="48" t="s">
        <v>217</v>
      </c>
    </row>
    <row r="456" spans="1:8" ht="13" x14ac:dyDescent="0.25">
      <c r="A456" s="72">
        <v>376</v>
      </c>
      <c r="B456" s="72">
        <v>3062</v>
      </c>
      <c r="C456" s="73" t="s">
        <v>243</v>
      </c>
      <c r="D456" s="73" t="s">
        <v>504</v>
      </c>
      <c r="E456" s="72">
        <v>3830</v>
      </c>
      <c r="F456" s="72">
        <v>0.499</v>
      </c>
      <c r="G456" s="64" t="s">
        <v>212</v>
      </c>
      <c r="H456" s="48" t="s">
        <v>217</v>
      </c>
    </row>
    <row r="457" spans="1:8" ht="13" x14ac:dyDescent="0.25">
      <c r="A457" s="72">
        <v>377</v>
      </c>
      <c r="B457" s="72">
        <v>3138</v>
      </c>
      <c r="C457" s="73" t="s">
        <v>243</v>
      </c>
      <c r="D457" s="73" t="s">
        <v>505</v>
      </c>
      <c r="E457" s="72">
        <v>3185</v>
      </c>
      <c r="F457" s="72">
        <v>0.497</v>
      </c>
      <c r="G457" s="64" t="s">
        <v>212</v>
      </c>
      <c r="H457" s="48" t="s">
        <v>217</v>
      </c>
    </row>
    <row r="458" spans="1:8" ht="13" x14ac:dyDescent="0.25">
      <c r="A458" s="72">
        <v>378</v>
      </c>
      <c r="B458" s="72">
        <v>3053</v>
      </c>
      <c r="C458" s="73" t="s">
        <v>243</v>
      </c>
      <c r="D458" s="73" t="s">
        <v>506</v>
      </c>
      <c r="E458" s="72">
        <v>3272</v>
      </c>
      <c r="F458" s="72">
        <v>0.73299999999999998</v>
      </c>
      <c r="G458" s="64" t="s">
        <v>212</v>
      </c>
      <c r="H458" s="48" t="s">
        <v>217</v>
      </c>
    </row>
    <row r="459" spans="1:8" ht="13" x14ac:dyDescent="0.25">
      <c r="A459" s="72">
        <v>379</v>
      </c>
      <c r="B459" s="72">
        <v>3117</v>
      </c>
      <c r="C459" s="73" t="s">
        <v>243</v>
      </c>
      <c r="D459" s="73" t="s">
        <v>507</v>
      </c>
      <c r="E459" s="72">
        <v>12956</v>
      </c>
      <c r="F459" s="72">
        <v>1.536</v>
      </c>
      <c r="G459" s="64" t="s">
        <v>211</v>
      </c>
      <c r="H459" s="48" t="s">
        <v>217</v>
      </c>
    </row>
    <row r="460" spans="1:8" ht="13" x14ac:dyDescent="0.25">
      <c r="A460" s="72">
        <v>380</v>
      </c>
      <c r="B460" s="72">
        <v>3133</v>
      </c>
      <c r="C460" s="73" t="s">
        <v>243</v>
      </c>
      <c r="D460" s="73" t="s">
        <v>508</v>
      </c>
      <c r="E460" s="72">
        <v>995</v>
      </c>
      <c r="F460" s="72">
        <v>0.24299999999999999</v>
      </c>
      <c r="G460" s="64" t="s">
        <v>212</v>
      </c>
      <c r="H460" s="48" t="s">
        <v>217</v>
      </c>
    </row>
    <row r="461" spans="1:8" ht="13" x14ac:dyDescent="0.25">
      <c r="A461" s="72">
        <v>381</v>
      </c>
      <c r="B461" s="72">
        <v>3093</v>
      </c>
      <c r="C461" s="73" t="s">
        <v>243</v>
      </c>
      <c r="D461" s="73" t="s">
        <v>509</v>
      </c>
      <c r="E461" s="72">
        <v>1500</v>
      </c>
      <c r="F461" s="72">
        <v>0.25</v>
      </c>
      <c r="G461" s="64" t="s">
        <v>212</v>
      </c>
      <c r="H461" s="48" t="s">
        <v>217</v>
      </c>
    </row>
    <row r="462" spans="1:8" ht="26" x14ac:dyDescent="0.25">
      <c r="A462" s="72">
        <v>382</v>
      </c>
      <c r="B462" s="72">
        <v>3076</v>
      </c>
      <c r="C462" s="73" t="s">
        <v>243</v>
      </c>
      <c r="D462" s="73" t="s">
        <v>510</v>
      </c>
      <c r="E462" s="72">
        <v>810</v>
      </c>
      <c r="F462" s="72">
        <v>0.20200000000000001</v>
      </c>
      <c r="G462" s="64" t="s">
        <v>212</v>
      </c>
      <c r="H462" s="48" t="s">
        <v>217</v>
      </c>
    </row>
    <row r="463" spans="1:8" ht="13" x14ac:dyDescent="0.25">
      <c r="A463" s="72">
        <v>383</v>
      </c>
      <c r="B463" s="72">
        <v>3118</v>
      </c>
      <c r="C463" s="73" t="s">
        <v>243</v>
      </c>
      <c r="D463" s="73" t="s">
        <v>511</v>
      </c>
      <c r="E463" s="72">
        <v>1171</v>
      </c>
      <c r="F463" s="72">
        <v>0.38900000000000001</v>
      </c>
      <c r="G463" s="64" t="s">
        <v>212</v>
      </c>
      <c r="H463" s="48" t="s">
        <v>217</v>
      </c>
    </row>
    <row r="464" spans="1:8" ht="13" x14ac:dyDescent="0.25">
      <c r="A464" s="72">
        <v>384</v>
      </c>
      <c r="B464" s="72">
        <v>3108</v>
      </c>
      <c r="C464" s="73" t="s">
        <v>243</v>
      </c>
      <c r="D464" s="73" t="s">
        <v>512</v>
      </c>
      <c r="E464" s="72">
        <v>2930</v>
      </c>
      <c r="F464" s="72">
        <v>0.47699999999999998</v>
      </c>
      <c r="G464" s="64" t="s">
        <v>212</v>
      </c>
      <c r="H464" s="48" t="s">
        <v>217</v>
      </c>
    </row>
    <row r="465" spans="1:8" ht="13" x14ac:dyDescent="0.25">
      <c r="A465" s="72">
        <v>385</v>
      </c>
      <c r="B465" s="72">
        <v>3123</v>
      </c>
      <c r="C465" s="73" t="s">
        <v>243</v>
      </c>
      <c r="D465" s="73" t="s">
        <v>513</v>
      </c>
      <c r="E465" s="72">
        <v>5632</v>
      </c>
      <c r="F465" s="72">
        <v>1.173</v>
      </c>
      <c r="G465" s="64" t="s">
        <v>212</v>
      </c>
      <c r="H465" s="48" t="s">
        <v>217</v>
      </c>
    </row>
    <row r="466" spans="1:8" ht="13" x14ac:dyDescent="0.25">
      <c r="A466" s="72">
        <v>386</v>
      </c>
      <c r="B466" s="72">
        <v>3067</v>
      </c>
      <c r="C466" s="73" t="s">
        <v>243</v>
      </c>
      <c r="D466" s="73" t="s">
        <v>514</v>
      </c>
      <c r="E466" s="72">
        <v>3380</v>
      </c>
      <c r="F466" s="72">
        <v>0.56299999999999994</v>
      </c>
      <c r="G466" s="64" t="s">
        <v>212</v>
      </c>
      <c r="H466" s="48" t="s">
        <v>217</v>
      </c>
    </row>
    <row r="467" spans="1:8" ht="13" x14ac:dyDescent="0.25">
      <c r="A467" s="72">
        <v>387</v>
      </c>
      <c r="B467" s="72">
        <v>3105</v>
      </c>
      <c r="C467" s="73" t="s">
        <v>243</v>
      </c>
      <c r="D467" s="73" t="s">
        <v>515</v>
      </c>
      <c r="E467" s="72">
        <v>2588</v>
      </c>
      <c r="F467" s="72">
        <v>0.57499999999999996</v>
      </c>
      <c r="G467" s="64" t="s">
        <v>212</v>
      </c>
      <c r="H467" s="48" t="s">
        <v>217</v>
      </c>
    </row>
    <row r="468" spans="1:8" ht="13" x14ac:dyDescent="0.25">
      <c r="A468" s="72">
        <v>388</v>
      </c>
      <c r="B468" s="72">
        <v>3099</v>
      </c>
      <c r="C468" s="73" t="s">
        <v>243</v>
      </c>
      <c r="D468" s="73" t="s">
        <v>516</v>
      </c>
      <c r="E468" s="72">
        <v>1571</v>
      </c>
      <c r="F468" s="72">
        <v>0.245</v>
      </c>
      <c r="G468" s="64" t="s">
        <v>212</v>
      </c>
      <c r="H468" s="48" t="s">
        <v>217</v>
      </c>
    </row>
    <row r="469" spans="1:8" ht="13" x14ac:dyDescent="0.25">
      <c r="A469" s="72">
        <v>389</v>
      </c>
      <c r="B469" s="72">
        <v>3068</v>
      </c>
      <c r="C469" s="73" t="s">
        <v>243</v>
      </c>
      <c r="D469" s="73" t="s">
        <v>517</v>
      </c>
      <c r="E469" s="72">
        <v>3100</v>
      </c>
      <c r="F469" s="72">
        <v>0.6</v>
      </c>
      <c r="G469" s="64" t="s">
        <v>212</v>
      </c>
      <c r="H469" s="48" t="s">
        <v>217</v>
      </c>
    </row>
    <row r="470" spans="1:8" ht="13" x14ac:dyDescent="0.25">
      <c r="A470" s="72">
        <v>390</v>
      </c>
      <c r="B470" s="72">
        <v>3111</v>
      </c>
      <c r="C470" s="73" t="s">
        <v>243</v>
      </c>
      <c r="D470" s="73" t="s">
        <v>518</v>
      </c>
      <c r="E470" s="72">
        <v>1740</v>
      </c>
      <c r="F470" s="72">
        <v>0.28000000000000003</v>
      </c>
      <c r="G470" s="64" t="s">
        <v>212</v>
      </c>
      <c r="H470" s="48" t="s">
        <v>217</v>
      </c>
    </row>
    <row r="471" spans="1:8" ht="13" x14ac:dyDescent="0.25">
      <c r="A471" s="72">
        <v>391</v>
      </c>
      <c r="B471" s="72">
        <v>3096</v>
      </c>
      <c r="C471" s="73" t="s">
        <v>243</v>
      </c>
      <c r="D471" s="73" t="s">
        <v>519</v>
      </c>
      <c r="E471" s="72">
        <v>2857</v>
      </c>
      <c r="F471" s="72">
        <v>0.61599999999999999</v>
      </c>
      <c r="G471" s="64" t="s">
        <v>212</v>
      </c>
      <c r="H471" s="48" t="s">
        <v>217</v>
      </c>
    </row>
    <row r="472" spans="1:8" ht="13" x14ac:dyDescent="0.25">
      <c r="A472" s="72">
        <v>392</v>
      </c>
      <c r="B472" s="72">
        <v>3060</v>
      </c>
      <c r="C472" s="73" t="s">
        <v>243</v>
      </c>
      <c r="D472" s="73" t="s">
        <v>520</v>
      </c>
      <c r="E472" s="72">
        <v>5426</v>
      </c>
      <c r="F472" s="72">
        <v>0.71799999999999997</v>
      </c>
      <c r="G472" s="64" t="s">
        <v>211</v>
      </c>
      <c r="H472" s="48" t="s">
        <v>217</v>
      </c>
    </row>
    <row r="473" spans="1:8" ht="25.5" customHeight="1" x14ac:dyDescent="0.25">
      <c r="A473" s="72">
        <v>393</v>
      </c>
      <c r="B473" s="72">
        <v>3057</v>
      </c>
      <c r="C473" s="73" t="s">
        <v>243</v>
      </c>
      <c r="D473" s="73" t="s">
        <v>521</v>
      </c>
      <c r="E473" s="72">
        <v>1505</v>
      </c>
      <c r="F473" s="72">
        <v>0.43</v>
      </c>
      <c r="G473" s="64" t="s">
        <v>212</v>
      </c>
      <c r="H473" s="48" t="s">
        <v>217</v>
      </c>
    </row>
    <row r="474" spans="1:8" ht="13" x14ac:dyDescent="0.25">
      <c r="A474" s="72">
        <v>394</v>
      </c>
      <c r="B474" s="72">
        <v>3056</v>
      </c>
      <c r="C474" s="73" t="s">
        <v>243</v>
      </c>
      <c r="D474" s="73" t="s">
        <v>522</v>
      </c>
      <c r="E474" s="72">
        <v>1150</v>
      </c>
      <c r="F474" s="72">
        <v>0.28699999999999998</v>
      </c>
      <c r="G474" s="64" t="s">
        <v>212</v>
      </c>
      <c r="H474" s="48" t="s">
        <v>217</v>
      </c>
    </row>
    <row r="475" spans="1:8" ht="13" x14ac:dyDescent="0.25">
      <c r="A475" s="72">
        <v>395</v>
      </c>
      <c r="B475" s="72">
        <v>3079</v>
      </c>
      <c r="C475" s="73" t="s">
        <v>243</v>
      </c>
      <c r="D475" s="73" t="s">
        <v>523</v>
      </c>
      <c r="E475" s="72">
        <v>4728</v>
      </c>
      <c r="F475" s="72">
        <v>1.0620000000000001</v>
      </c>
      <c r="G475" s="64" t="s">
        <v>212</v>
      </c>
      <c r="H475" s="48" t="s">
        <v>217</v>
      </c>
    </row>
    <row r="476" spans="1:8" ht="13" x14ac:dyDescent="0.25">
      <c r="A476" s="72">
        <v>396</v>
      </c>
      <c r="B476" s="72">
        <v>3054</v>
      </c>
      <c r="C476" s="73" t="s">
        <v>243</v>
      </c>
      <c r="D476" s="73" t="s">
        <v>524</v>
      </c>
      <c r="E476" s="72">
        <v>8733</v>
      </c>
      <c r="F476" s="72">
        <v>0.98</v>
      </c>
      <c r="G476" s="64" t="s">
        <v>211</v>
      </c>
      <c r="H476" s="48" t="s">
        <v>217</v>
      </c>
    </row>
    <row r="477" spans="1:8" ht="13" x14ac:dyDescent="0.25">
      <c r="A477" s="72">
        <v>397</v>
      </c>
      <c r="B477" s="72">
        <v>3127</v>
      </c>
      <c r="C477" s="73" t="s">
        <v>243</v>
      </c>
      <c r="D477" s="73" t="s">
        <v>533</v>
      </c>
      <c r="E477" s="77">
        <v>1066</v>
      </c>
      <c r="F477" s="72">
        <v>0.182</v>
      </c>
      <c r="G477" s="64">
        <v>3</v>
      </c>
      <c r="H477" s="48" t="s">
        <v>217</v>
      </c>
    </row>
    <row r="478" spans="1:8" ht="13" x14ac:dyDescent="0.25">
      <c r="A478" s="72">
        <v>398</v>
      </c>
      <c r="B478" s="95" t="s">
        <v>561</v>
      </c>
      <c r="C478" s="73" t="s">
        <v>243</v>
      </c>
      <c r="D478" s="73" t="s">
        <v>525</v>
      </c>
      <c r="E478" s="204">
        <v>22218</v>
      </c>
      <c r="F478" s="204">
        <v>1.9690000000000001</v>
      </c>
      <c r="G478" s="66" t="s">
        <v>210</v>
      </c>
      <c r="H478" s="48" t="s">
        <v>217</v>
      </c>
    </row>
    <row r="479" spans="1:8" ht="26" x14ac:dyDescent="0.25">
      <c r="A479" s="72">
        <v>399</v>
      </c>
      <c r="B479" s="95" t="s">
        <v>562</v>
      </c>
      <c r="C479" s="73" t="s">
        <v>243</v>
      </c>
      <c r="D479" s="73" t="s">
        <v>526</v>
      </c>
      <c r="E479" s="204">
        <v>1330</v>
      </c>
      <c r="F479" s="204">
        <v>0.06</v>
      </c>
      <c r="G479" s="66" t="s">
        <v>210</v>
      </c>
      <c r="H479" s="48" t="s">
        <v>217</v>
      </c>
    </row>
    <row r="480" spans="1:8" ht="26" x14ac:dyDescent="0.25">
      <c r="A480" s="72">
        <v>400</v>
      </c>
      <c r="B480" s="95">
        <v>3132</v>
      </c>
      <c r="C480" s="73" t="s">
        <v>243</v>
      </c>
      <c r="D480" s="73" t="s">
        <v>534</v>
      </c>
      <c r="E480" s="48">
        <v>2097</v>
      </c>
      <c r="F480" s="48">
        <v>0.432</v>
      </c>
      <c r="G480" s="66">
        <v>3</v>
      </c>
      <c r="H480" s="48" t="s">
        <v>217</v>
      </c>
    </row>
    <row r="481" spans="1:8" ht="26" x14ac:dyDescent="0.3">
      <c r="A481" s="71"/>
      <c r="B481" s="71"/>
      <c r="C481" s="80" t="s">
        <v>152</v>
      </c>
      <c r="D481" s="80"/>
      <c r="E481" s="78">
        <f>SUM(E403:E480)</f>
        <v>279971</v>
      </c>
      <c r="F481" s="78">
        <f>SUM(F403:F480)</f>
        <v>44.957000000000008</v>
      </c>
      <c r="G481" s="64"/>
      <c r="H481" s="48"/>
    </row>
    <row r="482" spans="1:8" ht="26" x14ac:dyDescent="0.3">
      <c r="A482" s="68"/>
      <c r="B482" s="68"/>
      <c r="C482" s="187" t="s">
        <v>583</v>
      </c>
      <c r="D482" s="187"/>
      <c r="E482" s="188"/>
      <c r="F482" s="188"/>
      <c r="G482" s="64"/>
      <c r="H482" s="48"/>
    </row>
    <row r="483" spans="1:8" ht="26" x14ac:dyDescent="0.25">
      <c r="A483" s="68">
        <v>401</v>
      </c>
      <c r="B483" s="68">
        <v>3309</v>
      </c>
      <c r="C483" s="18" t="s">
        <v>243</v>
      </c>
      <c r="D483" s="18" t="s">
        <v>584</v>
      </c>
      <c r="E483" s="76">
        <v>400</v>
      </c>
      <c r="F483" s="76">
        <v>0.1</v>
      </c>
      <c r="G483" s="64">
        <v>3</v>
      </c>
      <c r="H483" s="62" t="s">
        <v>220</v>
      </c>
    </row>
    <row r="484" spans="1:8" ht="29.25" customHeight="1" x14ac:dyDescent="0.3">
      <c r="A484" s="205"/>
      <c r="B484" s="205"/>
      <c r="C484" s="206" t="s">
        <v>585</v>
      </c>
      <c r="D484" s="206"/>
      <c r="E484" s="207">
        <v>400</v>
      </c>
      <c r="F484" s="207">
        <v>0.1</v>
      </c>
      <c r="G484" s="208"/>
      <c r="H484" s="209"/>
    </row>
    <row r="485" spans="1:8" ht="13" x14ac:dyDescent="0.3">
      <c r="A485" s="10"/>
      <c r="B485" s="10"/>
      <c r="C485" s="11" t="s">
        <v>176</v>
      </c>
      <c r="D485" s="11"/>
      <c r="E485" s="10"/>
      <c r="F485" s="10"/>
      <c r="G485" s="64"/>
      <c r="H485" s="48"/>
    </row>
    <row r="486" spans="1:8" ht="26" x14ac:dyDescent="0.25">
      <c r="A486" s="72">
        <v>402</v>
      </c>
      <c r="B486" s="72">
        <v>3059</v>
      </c>
      <c r="C486" s="73" t="s">
        <v>243</v>
      </c>
      <c r="D486" s="73" t="s">
        <v>458</v>
      </c>
      <c r="E486" s="72">
        <v>742</v>
      </c>
      <c r="F486" s="72">
        <v>0.16500000000000001</v>
      </c>
      <c r="G486" s="64">
        <v>3</v>
      </c>
      <c r="H486" s="48" t="s">
        <v>179</v>
      </c>
    </row>
    <row r="487" spans="1:8" ht="26" x14ac:dyDescent="0.25">
      <c r="A487" s="72">
        <v>403</v>
      </c>
      <c r="B487" s="72">
        <v>3121</v>
      </c>
      <c r="C487" s="73" t="s">
        <v>243</v>
      </c>
      <c r="D487" s="73" t="s">
        <v>528</v>
      </c>
      <c r="E487" s="77">
        <v>388</v>
      </c>
      <c r="F487" s="72">
        <v>9.7000000000000003E-2</v>
      </c>
      <c r="G487" s="64">
        <v>3</v>
      </c>
      <c r="H487" s="48" t="s">
        <v>179</v>
      </c>
    </row>
    <row r="488" spans="1:8" ht="26" x14ac:dyDescent="0.25">
      <c r="A488" s="72">
        <v>404</v>
      </c>
      <c r="B488" s="72">
        <v>3066</v>
      </c>
      <c r="C488" s="73" t="s">
        <v>243</v>
      </c>
      <c r="D488" s="73" t="s">
        <v>529</v>
      </c>
      <c r="E488" s="77">
        <v>2923</v>
      </c>
      <c r="F488" s="72">
        <v>0.83499999999999996</v>
      </c>
      <c r="G488" s="64">
        <v>3</v>
      </c>
      <c r="H488" s="48" t="s">
        <v>179</v>
      </c>
    </row>
    <row r="489" spans="1:8" ht="26" x14ac:dyDescent="0.25">
      <c r="A489" s="72">
        <v>405</v>
      </c>
      <c r="B489" s="72">
        <v>3107</v>
      </c>
      <c r="C489" s="73" t="s">
        <v>243</v>
      </c>
      <c r="D489" s="73" t="s">
        <v>530</v>
      </c>
      <c r="E489" s="77">
        <v>770</v>
      </c>
      <c r="F489" s="72">
        <v>0.22</v>
      </c>
      <c r="G489" s="64">
        <v>3</v>
      </c>
      <c r="H489" s="48" t="s">
        <v>179</v>
      </c>
    </row>
    <row r="490" spans="1:8" ht="22.5" customHeight="1" x14ac:dyDescent="0.25">
      <c r="A490" s="72">
        <v>406</v>
      </c>
      <c r="B490" s="72">
        <v>3115</v>
      </c>
      <c r="C490" s="73" t="s">
        <v>243</v>
      </c>
      <c r="D490" s="73" t="s">
        <v>531</v>
      </c>
      <c r="E490" s="77">
        <v>245</v>
      </c>
      <c r="F490" s="72">
        <v>7.0000000000000007E-2</v>
      </c>
      <c r="G490" s="64">
        <v>3</v>
      </c>
      <c r="H490" s="48" t="s">
        <v>179</v>
      </c>
    </row>
    <row r="491" spans="1:8" ht="18" customHeight="1" x14ac:dyDescent="0.25">
      <c r="A491" s="72">
        <v>407</v>
      </c>
      <c r="B491" s="72">
        <v>3140</v>
      </c>
      <c r="C491" s="73" t="s">
        <v>243</v>
      </c>
      <c r="D491" s="73" t="s">
        <v>532</v>
      </c>
      <c r="E491" s="77">
        <v>509</v>
      </c>
      <c r="F491" s="72">
        <v>0.159</v>
      </c>
      <c r="G491" s="64">
        <v>3</v>
      </c>
      <c r="H491" s="48" t="s">
        <v>179</v>
      </c>
    </row>
    <row r="492" spans="1:8" ht="26" x14ac:dyDescent="0.25">
      <c r="A492" s="72">
        <v>408</v>
      </c>
      <c r="B492" s="72">
        <v>3102</v>
      </c>
      <c r="C492" s="73" t="s">
        <v>243</v>
      </c>
      <c r="D492" s="73" t="s">
        <v>535</v>
      </c>
      <c r="E492" s="77">
        <v>847</v>
      </c>
      <c r="F492" s="72">
        <v>0.24199999999999999</v>
      </c>
      <c r="G492" s="64">
        <v>3</v>
      </c>
      <c r="H492" s="48" t="s">
        <v>179</v>
      </c>
    </row>
    <row r="493" spans="1:8" ht="13" x14ac:dyDescent="0.25">
      <c r="A493" s="72">
        <v>409</v>
      </c>
      <c r="B493" s="72">
        <v>3125</v>
      </c>
      <c r="C493" s="73" t="s">
        <v>243</v>
      </c>
      <c r="D493" s="73" t="s">
        <v>536</v>
      </c>
      <c r="E493" s="77">
        <v>2583</v>
      </c>
      <c r="F493" s="72">
        <v>0.73799999999999999</v>
      </c>
      <c r="G493" s="64">
        <v>3</v>
      </c>
      <c r="H493" s="48" t="s">
        <v>179</v>
      </c>
    </row>
    <row r="494" spans="1:8" ht="13" x14ac:dyDescent="0.25">
      <c r="A494" s="72">
        <v>410</v>
      </c>
      <c r="B494" s="72">
        <v>3063</v>
      </c>
      <c r="C494" s="73" t="s">
        <v>243</v>
      </c>
      <c r="D494" s="73" t="s">
        <v>537</v>
      </c>
      <c r="E494" s="77">
        <v>2100</v>
      </c>
      <c r="F494" s="72">
        <v>0.6</v>
      </c>
      <c r="G494" s="64">
        <v>3</v>
      </c>
      <c r="H494" s="48" t="s">
        <v>179</v>
      </c>
    </row>
    <row r="495" spans="1:8" ht="13" x14ac:dyDescent="0.25">
      <c r="A495" s="72">
        <v>411</v>
      </c>
      <c r="B495" s="72">
        <v>3139</v>
      </c>
      <c r="C495" s="73" t="s">
        <v>243</v>
      </c>
      <c r="D495" s="73" t="s">
        <v>538</v>
      </c>
      <c r="E495" s="72">
        <v>756</v>
      </c>
      <c r="F495" s="72">
        <v>0.216</v>
      </c>
      <c r="G495" s="64">
        <v>3</v>
      </c>
      <c r="H495" s="48" t="s">
        <v>179</v>
      </c>
    </row>
    <row r="496" spans="1:8" ht="13" x14ac:dyDescent="0.25">
      <c r="A496" s="72">
        <v>412</v>
      </c>
      <c r="B496" s="72">
        <v>3114</v>
      </c>
      <c r="C496" s="73" t="s">
        <v>243</v>
      </c>
      <c r="D496" s="73" t="s">
        <v>539</v>
      </c>
      <c r="E496" s="77">
        <v>2076</v>
      </c>
      <c r="F496" s="72">
        <v>0.59299999999999997</v>
      </c>
      <c r="G496" s="64">
        <v>3</v>
      </c>
      <c r="H496" s="48" t="s">
        <v>179</v>
      </c>
    </row>
    <row r="497" spans="1:8" ht="13" x14ac:dyDescent="0.25">
      <c r="A497" s="72">
        <v>413</v>
      </c>
      <c r="B497" s="72">
        <v>3124</v>
      </c>
      <c r="C497" s="73" t="s">
        <v>243</v>
      </c>
      <c r="D497" s="73" t="s">
        <v>506</v>
      </c>
      <c r="E497" s="77">
        <v>3651</v>
      </c>
      <c r="F497" s="72">
        <v>1.0429999999999999</v>
      </c>
      <c r="G497" s="64">
        <v>3</v>
      </c>
      <c r="H497" s="48" t="s">
        <v>179</v>
      </c>
    </row>
    <row r="498" spans="1:8" ht="26" x14ac:dyDescent="0.25">
      <c r="A498" s="72">
        <v>414</v>
      </c>
      <c r="B498" s="72">
        <v>3131</v>
      </c>
      <c r="C498" s="73" t="s">
        <v>243</v>
      </c>
      <c r="D498" s="73" t="s">
        <v>540</v>
      </c>
      <c r="E498" s="77">
        <v>1358</v>
      </c>
      <c r="F498" s="72">
        <v>0.38800000000000001</v>
      </c>
      <c r="G498" s="64">
        <v>3</v>
      </c>
      <c r="H498" s="48" t="s">
        <v>179</v>
      </c>
    </row>
    <row r="499" spans="1:8" ht="13" x14ac:dyDescent="0.25">
      <c r="A499" s="72">
        <v>415</v>
      </c>
      <c r="B499" s="72">
        <v>3129</v>
      </c>
      <c r="C499" s="73" t="s">
        <v>243</v>
      </c>
      <c r="D499" s="73" t="s">
        <v>541</v>
      </c>
      <c r="E499" s="77">
        <v>2800</v>
      </c>
      <c r="F499" s="72">
        <v>0.8</v>
      </c>
      <c r="G499" s="64">
        <v>3</v>
      </c>
      <c r="H499" s="48" t="s">
        <v>179</v>
      </c>
    </row>
    <row r="500" spans="1:8" ht="13" x14ac:dyDescent="0.25">
      <c r="A500" s="72">
        <v>416</v>
      </c>
      <c r="B500" s="95">
        <v>3145</v>
      </c>
      <c r="C500" s="73" t="s">
        <v>243</v>
      </c>
      <c r="D500" s="73" t="s">
        <v>542</v>
      </c>
      <c r="E500" s="77">
        <v>2540</v>
      </c>
      <c r="F500" s="72">
        <v>0.63500000000000001</v>
      </c>
      <c r="G500" s="64">
        <v>3</v>
      </c>
      <c r="H500" s="48" t="s">
        <v>179</v>
      </c>
    </row>
    <row r="501" spans="1:8" ht="13" x14ac:dyDescent="0.25">
      <c r="A501" s="72">
        <v>417</v>
      </c>
      <c r="B501" s="95">
        <v>3170</v>
      </c>
      <c r="C501" s="73" t="s">
        <v>243</v>
      </c>
      <c r="D501" s="73" t="s">
        <v>543</v>
      </c>
      <c r="E501" s="162">
        <v>4950</v>
      </c>
      <c r="F501" s="95">
        <v>1.1000000000000001</v>
      </c>
      <c r="G501" s="64">
        <v>3</v>
      </c>
      <c r="H501" s="48" t="s">
        <v>179</v>
      </c>
    </row>
    <row r="502" spans="1:8" ht="13" x14ac:dyDescent="0.25">
      <c r="A502" s="72">
        <v>418</v>
      </c>
      <c r="B502" s="95">
        <v>3171</v>
      </c>
      <c r="C502" s="73" t="s">
        <v>243</v>
      </c>
      <c r="D502" s="73" t="s">
        <v>544</v>
      </c>
      <c r="E502" s="162">
        <v>8550</v>
      </c>
      <c r="F502" s="95">
        <v>1.9</v>
      </c>
      <c r="G502" s="64">
        <v>3</v>
      </c>
      <c r="H502" s="48" t="s">
        <v>179</v>
      </c>
    </row>
    <row r="503" spans="1:8" ht="26" x14ac:dyDescent="0.25">
      <c r="A503" s="72">
        <v>419</v>
      </c>
      <c r="B503" s="95">
        <v>3173</v>
      </c>
      <c r="C503" s="73" t="s">
        <v>243</v>
      </c>
      <c r="D503" s="73" t="s">
        <v>545</v>
      </c>
      <c r="E503" s="162">
        <v>810</v>
      </c>
      <c r="F503" s="95">
        <v>0.18</v>
      </c>
      <c r="G503" s="64">
        <v>3</v>
      </c>
      <c r="H503" s="48" t="s">
        <v>179</v>
      </c>
    </row>
    <row r="504" spans="1:8" ht="26" x14ac:dyDescent="0.25">
      <c r="A504" s="72">
        <v>420</v>
      </c>
      <c r="B504" s="95">
        <v>3174</v>
      </c>
      <c r="C504" s="73" t="s">
        <v>243</v>
      </c>
      <c r="D504" s="73" t="s">
        <v>546</v>
      </c>
      <c r="E504" s="162">
        <v>810</v>
      </c>
      <c r="F504" s="95">
        <v>0.18</v>
      </c>
      <c r="G504" s="64">
        <v>3</v>
      </c>
      <c r="H504" s="48" t="s">
        <v>179</v>
      </c>
    </row>
    <row r="505" spans="1:8" ht="13" x14ac:dyDescent="0.25">
      <c r="A505" s="72">
        <v>421</v>
      </c>
      <c r="B505" s="95">
        <v>3177</v>
      </c>
      <c r="C505" s="73" t="s">
        <v>243</v>
      </c>
      <c r="D505" s="73" t="s">
        <v>527</v>
      </c>
      <c r="E505" s="162">
        <v>585</v>
      </c>
      <c r="F505" s="95">
        <v>0.13</v>
      </c>
      <c r="G505" s="64">
        <v>3</v>
      </c>
      <c r="H505" s="48" t="s">
        <v>179</v>
      </c>
    </row>
    <row r="506" spans="1:8" ht="26" x14ac:dyDescent="0.25">
      <c r="A506" s="77">
        <v>422</v>
      </c>
      <c r="B506" s="162">
        <v>3215</v>
      </c>
      <c r="C506" s="67" t="s">
        <v>224</v>
      </c>
      <c r="D506" s="67" t="s">
        <v>567</v>
      </c>
      <c r="E506" s="162">
        <v>800</v>
      </c>
      <c r="F506" s="162">
        <v>0.2</v>
      </c>
      <c r="G506" s="163">
        <v>3</v>
      </c>
      <c r="H506" s="68" t="s">
        <v>179</v>
      </c>
    </row>
    <row r="507" spans="1:8" ht="26" x14ac:dyDescent="0.25">
      <c r="A507" s="77">
        <v>423</v>
      </c>
      <c r="B507" s="77">
        <v>3214</v>
      </c>
      <c r="C507" s="67" t="s">
        <v>243</v>
      </c>
      <c r="D507" s="67" t="s">
        <v>566</v>
      </c>
      <c r="E507" s="77">
        <v>428</v>
      </c>
      <c r="F507" s="77">
        <v>0.107</v>
      </c>
      <c r="G507" s="163">
        <v>3</v>
      </c>
      <c r="H507" s="68" t="s">
        <v>179</v>
      </c>
    </row>
    <row r="508" spans="1:8" ht="26" x14ac:dyDescent="0.25">
      <c r="A508" s="77">
        <v>424</v>
      </c>
      <c r="B508" s="77">
        <v>3219</v>
      </c>
      <c r="C508" s="67" t="s">
        <v>243</v>
      </c>
      <c r="D508" s="67" t="s">
        <v>573</v>
      </c>
      <c r="E508" s="77">
        <v>440</v>
      </c>
      <c r="F508" s="77">
        <v>0.11</v>
      </c>
      <c r="G508" s="163">
        <v>3</v>
      </c>
      <c r="H508" s="68" t="s">
        <v>179</v>
      </c>
    </row>
    <row r="509" spans="1:8" ht="26" x14ac:dyDescent="0.25">
      <c r="A509" s="72">
        <v>425</v>
      </c>
      <c r="B509" s="72">
        <v>3283</v>
      </c>
      <c r="C509" s="73" t="s">
        <v>224</v>
      </c>
      <c r="D509" s="73" t="s">
        <v>591</v>
      </c>
      <c r="E509" s="77">
        <v>191</v>
      </c>
      <c r="F509" s="72">
        <v>0.06</v>
      </c>
      <c r="G509" s="64">
        <v>3</v>
      </c>
      <c r="H509" s="48" t="s">
        <v>179</v>
      </c>
    </row>
    <row r="510" spans="1:8" ht="13" x14ac:dyDescent="0.3">
      <c r="A510" s="10"/>
      <c r="B510" s="10"/>
      <c r="C510" s="11" t="s">
        <v>177</v>
      </c>
      <c r="D510" s="11"/>
      <c r="E510" s="78">
        <f>SUM(E486:E509)</f>
        <v>41852</v>
      </c>
      <c r="F510" s="78">
        <f>SUM(F486:F509)</f>
        <v>10.767999999999999</v>
      </c>
      <c r="G510" s="64"/>
      <c r="H510" s="48"/>
    </row>
    <row r="511" spans="1:8" ht="13" x14ac:dyDescent="0.3">
      <c r="A511" s="10"/>
      <c r="B511" s="10"/>
      <c r="C511" s="11" t="s">
        <v>189</v>
      </c>
      <c r="D511" s="11"/>
      <c r="E511" s="11">
        <f>E510+E481+E484</f>
        <v>322223</v>
      </c>
      <c r="F511" s="11">
        <f>F510+F481+F484</f>
        <v>55.82500000000001</v>
      </c>
      <c r="G511" s="64"/>
      <c r="H511" s="48"/>
    </row>
    <row r="512" spans="1:8" ht="13" x14ac:dyDescent="0.3">
      <c r="A512" s="68"/>
      <c r="B512" s="68"/>
      <c r="C512" s="14"/>
      <c r="D512" s="14"/>
      <c r="E512" s="14"/>
      <c r="F512" s="14"/>
      <c r="G512" s="64"/>
      <c r="H512" s="48"/>
    </row>
    <row r="513" spans="1:9" ht="13" x14ac:dyDescent="0.3">
      <c r="A513" s="49"/>
      <c r="B513" s="49"/>
      <c r="C513" s="8" t="s">
        <v>194</v>
      </c>
      <c r="D513" s="8"/>
      <c r="E513" s="8"/>
      <c r="F513" s="8"/>
      <c r="G513" s="64"/>
      <c r="H513" s="48"/>
    </row>
    <row r="514" spans="1:9" ht="13" x14ac:dyDescent="0.3">
      <c r="A514" s="49"/>
      <c r="B514" s="49"/>
      <c r="C514" s="8" t="s">
        <v>195</v>
      </c>
      <c r="D514" s="8"/>
      <c r="E514" s="8"/>
      <c r="F514" s="8"/>
      <c r="G514" s="64"/>
      <c r="H514" s="48"/>
    </row>
    <row r="515" spans="1:9" ht="13" x14ac:dyDescent="0.3">
      <c r="A515" s="76">
        <v>426</v>
      </c>
      <c r="B515" s="21">
        <v>3162</v>
      </c>
      <c r="C515" s="21" t="s">
        <v>196</v>
      </c>
      <c r="D515" s="21" t="s">
        <v>547</v>
      </c>
      <c r="E515" s="21">
        <v>14850</v>
      </c>
      <c r="F515" s="21">
        <v>3.3</v>
      </c>
      <c r="G515" s="66">
        <v>3</v>
      </c>
      <c r="H515" s="62" t="s">
        <v>220</v>
      </c>
    </row>
    <row r="516" spans="1:9" ht="13" x14ac:dyDescent="0.3">
      <c r="A516" s="76">
        <v>427</v>
      </c>
      <c r="B516" s="21">
        <v>3164</v>
      </c>
      <c r="C516" s="21" t="s">
        <v>197</v>
      </c>
      <c r="D516" s="21" t="s">
        <v>548</v>
      </c>
      <c r="E516" s="21">
        <v>10800</v>
      </c>
      <c r="F516" s="21">
        <v>1.8</v>
      </c>
      <c r="G516" s="66">
        <v>3</v>
      </c>
      <c r="H516" s="62" t="s">
        <v>220</v>
      </c>
    </row>
    <row r="517" spans="1:9" ht="13" x14ac:dyDescent="0.3">
      <c r="A517" s="76"/>
      <c r="B517" s="11"/>
      <c r="C517" s="11" t="s">
        <v>198</v>
      </c>
      <c r="D517" s="11"/>
      <c r="E517" s="11">
        <f>SUM(E515:E516)</f>
        <v>25650</v>
      </c>
      <c r="F517" s="11">
        <f>SUM(F515:F516)</f>
        <v>5.0999999999999996</v>
      </c>
      <c r="G517" s="66"/>
      <c r="H517" s="62"/>
    </row>
    <row r="518" spans="1:9" ht="13" x14ac:dyDescent="0.3">
      <c r="A518" s="76"/>
      <c r="B518" s="22"/>
      <c r="C518" s="8" t="s">
        <v>199</v>
      </c>
      <c r="D518" s="22"/>
      <c r="E518" s="22"/>
      <c r="F518" s="22"/>
      <c r="G518" s="66"/>
      <c r="H518" s="62"/>
    </row>
    <row r="519" spans="1:9" ht="13" x14ac:dyDescent="0.3">
      <c r="A519" s="76">
        <v>428</v>
      </c>
      <c r="B519" s="21">
        <v>3163</v>
      </c>
      <c r="C519" s="21" t="s">
        <v>200</v>
      </c>
      <c r="D519" s="21" t="s">
        <v>549</v>
      </c>
      <c r="E519" s="21">
        <v>8550</v>
      </c>
      <c r="F519" s="21">
        <v>1.9</v>
      </c>
      <c r="G519" s="66">
        <v>3</v>
      </c>
      <c r="H519" s="62" t="s">
        <v>179</v>
      </c>
    </row>
    <row r="520" spans="1:9" ht="26" x14ac:dyDescent="0.3">
      <c r="A520" s="76">
        <v>429</v>
      </c>
      <c r="B520" s="21">
        <v>3165</v>
      </c>
      <c r="C520" s="161" t="s">
        <v>201</v>
      </c>
      <c r="D520" s="161" t="s">
        <v>550</v>
      </c>
      <c r="E520" s="21">
        <v>8550</v>
      </c>
      <c r="F520" s="21">
        <v>1.9</v>
      </c>
      <c r="G520" s="66">
        <v>3</v>
      </c>
      <c r="H520" s="62" t="s">
        <v>179</v>
      </c>
    </row>
    <row r="521" spans="1:9" ht="26" x14ac:dyDescent="0.3">
      <c r="A521" s="68">
        <v>430</v>
      </c>
      <c r="B521" s="21">
        <v>3166</v>
      </c>
      <c r="C521" s="161" t="s">
        <v>202</v>
      </c>
      <c r="D521" s="161" t="s">
        <v>188</v>
      </c>
      <c r="E521" s="21">
        <v>2025</v>
      </c>
      <c r="F521" s="21">
        <v>0.45</v>
      </c>
      <c r="G521" s="66">
        <v>3</v>
      </c>
      <c r="H521" s="62" t="s">
        <v>179</v>
      </c>
    </row>
    <row r="522" spans="1:9" ht="13" x14ac:dyDescent="0.3">
      <c r="A522" s="76">
        <v>431</v>
      </c>
      <c r="B522" s="21">
        <v>3167</v>
      </c>
      <c r="C522" s="161" t="s">
        <v>203</v>
      </c>
      <c r="D522" s="161" t="s">
        <v>188</v>
      </c>
      <c r="E522" s="21">
        <v>3510</v>
      </c>
      <c r="F522" s="21">
        <v>0.78</v>
      </c>
      <c r="G522" s="66">
        <v>3</v>
      </c>
      <c r="H522" s="62" t="s">
        <v>179</v>
      </c>
    </row>
    <row r="523" spans="1:9" ht="13" x14ac:dyDescent="0.3">
      <c r="A523" s="76">
        <v>432</v>
      </c>
      <c r="B523" s="21">
        <v>3168</v>
      </c>
      <c r="C523" s="161" t="s">
        <v>204</v>
      </c>
      <c r="D523" s="161" t="s">
        <v>188</v>
      </c>
      <c r="E523" s="21">
        <v>2700</v>
      </c>
      <c r="F523" s="21">
        <v>0.6</v>
      </c>
      <c r="G523" s="66">
        <v>3</v>
      </c>
      <c r="H523" s="62" t="s">
        <v>179</v>
      </c>
    </row>
    <row r="524" spans="1:9" ht="26" x14ac:dyDescent="0.3">
      <c r="A524" s="68">
        <v>433</v>
      </c>
      <c r="B524" s="21">
        <v>3169</v>
      </c>
      <c r="C524" s="161" t="s">
        <v>205</v>
      </c>
      <c r="D524" s="161" t="s">
        <v>188</v>
      </c>
      <c r="E524" s="21">
        <v>3330</v>
      </c>
      <c r="F524" s="21">
        <v>0.74</v>
      </c>
      <c r="G524" s="66">
        <v>3</v>
      </c>
      <c r="H524" s="62" t="s">
        <v>179</v>
      </c>
    </row>
    <row r="525" spans="1:9" ht="13" x14ac:dyDescent="0.3">
      <c r="A525" s="10"/>
      <c r="B525" s="10"/>
      <c r="C525" s="11" t="s">
        <v>177</v>
      </c>
      <c r="D525" s="11"/>
      <c r="E525" s="11">
        <f>SUM(E519:E524)</f>
        <v>28665</v>
      </c>
      <c r="F525" s="11">
        <f>SUM(F519:F524)</f>
        <v>6.37</v>
      </c>
      <c r="G525" s="64"/>
      <c r="H525" s="48"/>
    </row>
    <row r="526" spans="1:9" ht="13" x14ac:dyDescent="0.3">
      <c r="A526" s="68"/>
      <c r="B526" s="68"/>
      <c r="C526" s="14" t="s">
        <v>206</v>
      </c>
      <c r="D526" s="14"/>
      <c r="E526" s="14">
        <f>E525+E517</f>
        <v>54315</v>
      </c>
      <c r="F526" s="14">
        <f>F525+F517</f>
        <v>11.469999999999999</v>
      </c>
      <c r="G526" s="64"/>
      <c r="H526" s="48"/>
    </row>
    <row r="527" spans="1:9" x14ac:dyDescent="0.25">
      <c r="A527" s="48"/>
      <c r="B527" s="48"/>
      <c r="C527" s="48"/>
      <c r="D527" s="48"/>
      <c r="E527" s="48"/>
      <c r="F527" s="48"/>
      <c r="G527" s="64"/>
      <c r="H527" s="48"/>
    </row>
    <row r="528" spans="1:9" ht="13" x14ac:dyDescent="0.3">
      <c r="A528" s="81"/>
      <c r="B528" s="81"/>
      <c r="C528" s="81" t="s">
        <v>563</v>
      </c>
      <c r="D528" s="81"/>
      <c r="E528" s="82">
        <f>E526+E511+E390+E293+E215+E99</f>
        <v>1759576.7200000002</v>
      </c>
      <c r="F528" s="82">
        <f>F526+F511+F390+F293+F215+F99</f>
        <v>412.46780000000001</v>
      </c>
      <c r="G528" s="157"/>
      <c r="H528" s="81"/>
      <c r="I528" s="90"/>
    </row>
    <row r="529" spans="1:9" x14ac:dyDescent="0.25">
      <c r="A529" s="48"/>
      <c r="B529" s="48"/>
      <c r="C529" s="48"/>
      <c r="D529" s="48"/>
      <c r="E529" s="48"/>
      <c r="F529" s="48"/>
      <c r="G529" s="64"/>
      <c r="H529" s="48"/>
    </row>
    <row r="530" spans="1:9" ht="13" x14ac:dyDescent="0.3">
      <c r="A530" s="140"/>
      <c r="B530" s="140"/>
      <c r="C530" s="140" t="s">
        <v>193</v>
      </c>
      <c r="D530" s="140"/>
      <c r="E530" s="141">
        <f>E481+E391+E294+E216+E100</f>
        <v>440045.08</v>
      </c>
      <c r="F530" s="141">
        <f>F481+F391+F294+F216+F100</f>
        <v>85.306000000000012</v>
      </c>
      <c r="G530" s="158"/>
      <c r="H530" s="142"/>
      <c r="I530" s="90"/>
    </row>
    <row r="531" spans="1:9" x14ac:dyDescent="0.25">
      <c r="A531" s="48"/>
      <c r="B531" s="48"/>
      <c r="C531" s="62" t="s">
        <v>190</v>
      </c>
      <c r="D531" s="62"/>
      <c r="E531" s="143">
        <f>E392+E295+E217+E101</f>
        <v>4780</v>
      </c>
      <c r="F531" s="143">
        <f>F392+F295+F217+F101</f>
        <v>1.0900000000000001</v>
      </c>
      <c r="G531" s="64"/>
      <c r="H531" s="48"/>
    </row>
    <row r="532" spans="1:9" x14ac:dyDescent="0.25">
      <c r="A532" s="48"/>
      <c r="B532" s="48"/>
      <c r="C532" s="62" t="s">
        <v>192</v>
      </c>
      <c r="D532" s="62"/>
      <c r="E532" s="143">
        <f>E481+E393+E296+E218+E102</f>
        <v>435265.08</v>
      </c>
      <c r="F532" s="143">
        <f>F481+F393+F296+F218+F102</f>
        <v>84.216000000000008</v>
      </c>
      <c r="G532" s="64"/>
      <c r="H532" s="48"/>
    </row>
    <row r="533" spans="1:9" x14ac:dyDescent="0.25">
      <c r="A533" s="48"/>
      <c r="B533" s="48"/>
      <c r="C533" s="48"/>
      <c r="D533" s="48"/>
      <c r="E533" s="48"/>
      <c r="F533" s="48"/>
      <c r="G533" s="64"/>
      <c r="H533" s="48"/>
    </row>
    <row r="534" spans="1:9" ht="13" x14ac:dyDescent="0.3">
      <c r="A534" s="140"/>
      <c r="B534" s="140"/>
      <c r="C534" s="140" t="s">
        <v>178</v>
      </c>
      <c r="D534" s="140"/>
      <c r="E534" s="144">
        <f>E517+E394+E297+E219+E103</f>
        <v>103564.2</v>
      </c>
      <c r="F534" s="144">
        <f>F517+F394+F297+F219+F103+F484</f>
        <v>23.957799999999999</v>
      </c>
      <c r="G534" s="158"/>
      <c r="H534" s="142"/>
      <c r="I534" s="210"/>
    </row>
    <row r="535" spans="1:9" x14ac:dyDescent="0.25">
      <c r="A535" s="48"/>
      <c r="B535" s="48"/>
      <c r="C535" s="62" t="s">
        <v>190</v>
      </c>
      <c r="D535" s="62"/>
      <c r="E535" s="145">
        <f>E395+E298+E220+E104</f>
        <v>11387.8</v>
      </c>
      <c r="F535" s="145">
        <f>F395+F298+F220+F104</f>
        <v>2.5</v>
      </c>
      <c r="G535" s="64"/>
      <c r="H535" s="48"/>
    </row>
    <row r="536" spans="1:9" x14ac:dyDescent="0.25">
      <c r="A536" s="48"/>
      <c r="B536" s="48"/>
      <c r="C536" s="62" t="s">
        <v>192</v>
      </c>
      <c r="D536" s="62"/>
      <c r="E536" s="145">
        <f>E396+E299+E221+E105</f>
        <v>66526.399999999994</v>
      </c>
      <c r="F536" s="145">
        <f>F396+F299+F221+F105+F484</f>
        <v>16.357800000000005</v>
      </c>
      <c r="G536" s="64"/>
      <c r="H536" s="48"/>
    </row>
    <row r="537" spans="1:9" x14ac:dyDescent="0.25">
      <c r="A537" s="48"/>
      <c r="B537" s="48"/>
      <c r="C537" s="62" t="s">
        <v>208</v>
      </c>
      <c r="D537" s="48"/>
      <c r="E537" s="48">
        <f>E517</f>
        <v>25650</v>
      </c>
      <c r="F537" s="48">
        <f>F517</f>
        <v>5.0999999999999996</v>
      </c>
      <c r="G537" s="64"/>
      <c r="H537" s="48"/>
    </row>
    <row r="538" spans="1:9" ht="13" x14ac:dyDescent="0.3">
      <c r="A538" s="140"/>
      <c r="B538" s="140"/>
      <c r="C538" s="140" t="s">
        <v>179</v>
      </c>
      <c r="D538" s="140"/>
      <c r="E538" s="141">
        <f>E525+E510+E397+E300+E222+E106</f>
        <v>1215567.44</v>
      </c>
      <c r="F538" s="141">
        <f>F525+F510+F397+F300+F222+F106</f>
        <v>303.20400000000001</v>
      </c>
      <c r="G538" s="158"/>
      <c r="H538" s="142"/>
      <c r="I538" s="90"/>
    </row>
    <row r="539" spans="1:9" x14ac:dyDescent="0.25">
      <c r="A539" s="48"/>
      <c r="B539" s="48"/>
      <c r="C539" s="62" t="s">
        <v>190</v>
      </c>
      <c r="D539" s="62"/>
      <c r="E539" s="143">
        <f>E398+E301+E223+E107</f>
        <v>445379</v>
      </c>
      <c r="F539" s="143">
        <f>F398+F301+F223+F107</f>
        <v>111.08500000000001</v>
      </c>
      <c r="G539" s="64"/>
      <c r="H539" s="48"/>
      <c r="I539" s="90"/>
    </row>
    <row r="540" spans="1:9" x14ac:dyDescent="0.25">
      <c r="A540" s="48"/>
      <c r="B540" s="48"/>
      <c r="C540" s="62" t="s">
        <v>192</v>
      </c>
      <c r="D540" s="62"/>
      <c r="E540" s="143">
        <f>E399+E302+E224+E108+E510</f>
        <v>741523.44</v>
      </c>
      <c r="F540" s="143">
        <f>F399+F302+F224+F108+F510</f>
        <v>185.74900000000002</v>
      </c>
      <c r="G540" s="64"/>
      <c r="H540" s="48"/>
    </row>
    <row r="541" spans="1:9" x14ac:dyDescent="0.25">
      <c r="A541" s="48"/>
      <c r="B541" s="48"/>
      <c r="C541" s="62" t="s">
        <v>208</v>
      </c>
      <c r="D541" s="62"/>
      <c r="E541" s="48">
        <f>E525</f>
        <v>28665</v>
      </c>
      <c r="F541" s="48">
        <f>F525</f>
        <v>6.37</v>
      </c>
      <c r="G541" s="64"/>
      <c r="H541" s="48"/>
    </row>
    <row r="542" spans="1:9" x14ac:dyDescent="0.25">
      <c r="A542" s="48"/>
      <c r="B542" s="48"/>
      <c r="C542" s="48"/>
      <c r="D542" s="48"/>
      <c r="E542" s="48"/>
      <c r="F542" s="48"/>
      <c r="G542" s="64"/>
      <c r="H542" s="48"/>
    </row>
    <row r="543" spans="1:9" ht="13" x14ac:dyDescent="0.3">
      <c r="A543" s="132"/>
      <c r="B543" s="132"/>
      <c r="C543" s="132" t="s">
        <v>555</v>
      </c>
      <c r="D543" s="132"/>
      <c r="E543" s="132">
        <f>E478+E479</f>
        <v>23548</v>
      </c>
      <c r="F543" s="132">
        <f>F478+F479</f>
        <v>2.0289999999999999</v>
      </c>
      <c r="G543" s="159"/>
      <c r="H543" s="132"/>
      <c r="I543" s="90"/>
    </row>
    <row r="544" spans="1:9" ht="13" x14ac:dyDescent="0.3">
      <c r="A544" s="132"/>
      <c r="B544" s="132"/>
      <c r="C544" s="132" t="s">
        <v>556</v>
      </c>
      <c r="D544" s="132"/>
      <c r="E544" s="132">
        <f>E476+E472+E459+E447+E444+E439+E438+E437+E436+E434+E432+E430</f>
        <v>92556</v>
      </c>
      <c r="F544" s="132">
        <f>F476+F472+F459+F447+F444+F439+F438+F437+F436+F434+F432+F430</f>
        <v>11.123000000000001</v>
      </c>
      <c r="G544" s="159"/>
      <c r="H544" s="132"/>
      <c r="I544" s="90"/>
    </row>
    <row r="545" spans="1:9" ht="13" x14ac:dyDescent="0.3">
      <c r="A545" s="132"/>
      <c r="B545" s="132"/>
      <c r="C545" s="132" t="s">
        <v>557</v>
      </c>
      <c r="D545" s="132"/>
      <c r="E545" s="132">
        <f>E475+E474+E473+E471+E470+E469+E468+E467+E466+E465+E464+E463+E462+E461+E460+E458+E457+E456+E455+E454+E453+E452+E451+E450+E449+E448+E446+E445+E443+E442+E441+E440+E435+E433+E431+E429+E428+E427+E426+E425+E424+E423+E422+E421+E420+E419+E418+E417+E416+E415+E414+E413+E412+E411+E410+E409+E408+E407+E406+E405+E404+E403+E477+E480</f>
        <v>163867</v>
      </c>
      <c r="F545" s="132">
        <f>F475+F474+F473+F471+F470+F469+F468+F467+F466+F465+F464+F463+F462+F461+F460+F458+F457+F456+F455+F454+F453+F452+F451+F450+F449+F448+F446+F445+F443+F442+F441+F440+F435+F433+F431+F429+F428+F427+F426+F425+F424+F423+F422+F421+F420+F419+F418+F417+F416+F415+F414+F413+F412+F411+F410+F409+F408+F407+F406+F405+F404+F403+F477+F480</f>
        <v>31.804999999999996</v>
      </c>
      <c r="G545" s="159"/>
      <c r="H545" s="132"/>
    </row>
    <row r="546" spans="1:9" ht="13" x14ac:dyDescent="0.3">
      <c r="A546" s="132"/>
      <c r="B546" s="132"/>
      <c r="C546" s="132" t="s">
        <v>551</v>
      </c>
      <c r="D546" s="132"/>
      <c r="E546" s="133">
        <f>E526+E510+E390+E293+E215+E99</f>
        <v>1479205.7200000002</v>
      </c>
      <c r="F546" s="133">
        <f>F526+F510+F390+F293+F215+F99+F484</f>
        <v>367.51080000000002</v>
      </c>
      <c r="G546" s="159"/>
      <c r="H546" s="132"/>
      <c r="I546" s="90"/>
    </row>
    <row r="547" spans="1:9" ht="13" x14ac:dyDescent="0.3">
      <c r="A547" s="134"/>
      <c r="B547" s="134"/>
      <c r="C547" s="135" t="s">
        <v>554</v>
      </c>
      <c r="D547" s="134"/>
      <c r="E547" s="136">
        <f>E525+E510+E397+E300+E222+E106</f>
        <v>1215567.44</v>
      </c>
      <c r="F547" s="136">
        <f>F525+F510+F397+F300+F222+F106</f>
        <v>303.20400000000001</v>
      </c>
      <c r="G547" s="160"/>
      <c r="H547" s="134"/>
      <c r="I547" s="90"/>
    </row>
    <row r="548" spans="1:9" ht="13" x14ac:dyDescent="0.3">
      <c r="A548" s="134"/>
      <c r="B548" s="134"/>
      <c r="C548" s="135" t="s">
        <v>553</v>
      </c>
      <c r="D548" s="134"/>
      <c r="E548" s="137">
        <f>E517+E394+E297+E219+E103</f>
        <v>103564.2</v>
      </c>
      <c r="F548" s="137">
        <f>F517+F394+F297+F219+F103+F484</f>
        <v>23.957799999999999</v>
      </c>
      <c r="G548" s="160"/>
      <c r="H548" s="134"/>
    </row>
    <row r="549" spans="1:9" ht="13" x14ac:dyDescent="0.3">
      <c r="A549" s="134"/>
      <c r="B549" s="134"/>
      <c r="C549" s="135" t="s">
        <v>552</v>
      </c>
      <c r="D549" s="134"/>
      <c r="E549" s="136">
        <f>E391+E294+E216+E100</f>
        <v>160074.08000000002</v>
      </c>
      <c r="F549" s="136">
        <f>F391+F294+F216+F100</f>
        <v>40.348999999999997</v>
      </c>
      <c r="G549" s="160"/>
      <c r="H549" s="134"/>
    </row>
  </sheetData>
  <autoFilter ref="A3:H399"/>
  <mergeCells count="1">
    <mergeCell ref="C2:E2"/>
  </mergeCells>
  <phoneticPr fontId="0" type="noConversion"/>
  <pageMargins left="0.78740157480314965" right="0.19685039370078741" top="0.78740157480314965" bottom="0.78740157480314965" header="0" footer="0"/>
  <pageSetup paperSize="9" scale="5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Антонина Викторовна</cp:lastModifiedBy>
  <cp:lastPrinted>2022-01-26T13:59:07Z</cp:lastPrinted>
  <dcterms:created xsi:type="dcterms:W3CDTF">1996-10-08T23:32:33Z</dcterms:created>
  <dcterms:modified xsi:type="dcterms:W3CDTF">2022-01-31T05:16:09Z</dcterms:modified>
</cp:coreProperties>
</file>