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еречень меропр школы " sheetId="1" r:id="rId1"/>
    <sheet name="Паспорт " sheetId="2" r:id="rId2"/>
  </sheets>
  <definedNames>
    <definedName name="_xlnm.Print_Area" localSheetId="0">'Перечень меропр школы '!$A$1:$O$115</definedName>
  </definedNames>
  <calcPr fullCalcOnLoad="1"/>
</workbook>
</file>

<file path=xl/sharedStrings.xml><?xml version="1.0" encoding="utf-8"?>
<sst xmlns="http://schemas.openxmlformats.org/spreadsheetml/2006/main" count="220" uniqueCount="111">
  <si>
    <t xml:space="preserve">Мероприятия 
по          
реализации  
подпрограммы
</t>
  </si>
  <si>
    <t xml:space="preserve">Источники     
финансирования
</t>
  </si>
  <si>
    <t xml:space="preserve">Срок       
исполнения 
мероприятия
</t>
  </si>
  <si>
    <t xml:space="preserve">Объем          
финансирования 
мероприятия в  
текущем        
финансовом году
(тыс. руб.)*
</t>
  </si>
  <si>
    <t xml:space="preserve">Всего 
(тыс. 
руб.) 
</t>
  </si>
  <si>
    <t xml:space="preserve">Объем финансирования по годам (тыс. руб.)         </t>
  </si>
  <si>
    <t xml:space="preserve">Ответственный
за выполнение
мероприятия  
подпрограммы 
</t>
  </si>
  <si>
    <t xml:space="preserve">Результаты  
выполнения  
мероприятий 
подпрограммы
</t>
  </si>
  <si>
    <t>Итого</t>
  </si>
  <si>
    <t xml:space="preserve">Средства      
бюджета       
Московской области    
</t>
  </si>
  <si>
    <t xml:space="preserve">Средства      
бюджета       
Зарайского муниципального района  
</t>
  </si>
  <si>
    <t>1.2.</t>
  </si>
  <si>
    <t>2.1.</t>
  </si>
  <si>
    <t>Управление образования, образовательные организации</t>
  </si>
  <si>
    <t>2014 - 2018 годы</t>
  </si>
  <si>
    <t>Разработка, внедрение и обеспечение функционирования современных научных моделей по вопросам совершенствования питания обучающихся</t>
  </si>
  <si>
    <t>Выплаты вознаграждения за выполнение функций классного руководителя педагогическим работникам муниципальных образовательных организаций Зарайского муниципального района</t>
  </si>
  <si>
    <t>Главный распорядитель бюджетных средств</t>
  </si>
  <si>
    <t>Источник финансового обеспечения</t>
  </si>
  <si>
    <t xml:space="preserve">Расходы (тыс. рублей)
</t>
  </si>
  <si>
    <t>2018 год</t>
  </si>
  <si>
    <t>итого</t>
  </si>
  <si>
    <t xml:space="preserve">Всего:
в том числе:
</t>
  </si>
  <si>
    <t xml:space="preserve">Средства бюджета Московской области
</t>
  </si>
  <si>
    <t>Внедрение региональной программы по формированию финансовой  грамотности обучающихся начальной, основной и старшей ступеней общего образования</t>
  </si>
  <si>
    <t>Внедрение  современных муниципальных моделей методического обеспечения  образовательных организаций и педагогических работников по обновлению содержания и технологий общего  образования</t>
  </si>
  <si>
    <t>Внедрение  моделей   обновления содержания и технологий общего образования</t>
  </si>
  <si>
    <t xml:space="preserve">Внедрение  научно-методических рекомендаций по организации работы педагогического работника на уроках русского языка с учетом задач речевой и социокультурной адаптации детей из семей мигрантов. Разработка и сопровождение дистанционных образовательных технологий для обучения русскому языку </t>
  </si>
  <si>
    <t>1.1.15.</t>
  </si>
  <si>
    <t>1.3.</t>
  </si>
  <si>
    <t>1.2.3. (3.9.4.)</t>
  </si>
  <si>
    <t>Всего по подпрограмме II</t>
  </si>
  <si>
    <t>Муниципальный заказчик подпрограммы</t>
  </si>
  <si>
    <t>Задача 1 подпрограммы</t>
  </si>
  <si>
    <t>1.1.13</t>
  </si>
  <si>
    <t>1.1.14</t>
  </si>
  <si>
    <t>1.1.16</t>
  </si>
  <si>
    <t>2019 год</t>
  </si>
  <si>
    <t>2020 год</t>
  </si>
  <si>
    <t>2021 год</t>
  </si>
  <si>
    <t>Концептуальные направления реформирования, модернизации, преобразования сферы общего образования, реализуемые в рамках подпрограммы II</t>
  </si>
  <si>
    <t>Приложение №4 к программе</t>
  </si>
  <si>
    <t>2018 - 2022 годы</t>
  </si>
  <si>
    <t xml:space="preserve">Средства  бюджета    
городского округа Зарайск  
</t>
  </si>
  <si>
    <t>2018 - 2022годы</t>
  </si>
  <si>
    <t>Основное мероприятие 1:
Финансовое обеспечение деятельности образовательных  организаций</t>
  </si>
  <si>
    <t xml:space="preserve">Средства  бюджета    
городского округа Зарайска  
</t>
  </si>
  <si>
    <t xml:space="preserve">Администрация городского округа Зарайск </t>
  </si>
  <si>
    <t>2018- 2022годы</t>
  </si>
  <si>
    <t xml:space="preserve">Средства  бюджета    
городского округа Зарайск 
</t>
  </si>
  <si>
    <t xml:space="preserve">Средства  бюджета    
городского округа Зарайск 
</t>
  </si>
  <si>
    <t>Основное мероприятие 3: 
Финансовое обеспечение и укрепление материально-технической базы образовательных организаций</t>
  </si>
  <si>
    <t>Приобретение мебели,   спортивного оборудования и инвентаря, технилогического оборудования и бытовой техники, компьютерного оборудования, проведение мероприятий по выполнению СанПина</t>
  </si>
  <si>
    <t xml:space="preserve">Средства  бюджета    
городского округа Зарайск   
</t>
  </si>
  <si>
    <t xml:space="preserve">Средства      
бюджета       
городского округа Зарайск 
</t>
  </si>
  <si>
    <t>2022год</t>
  </si>
  <si>
    <t>Средства бюджета городского округаЗарайск</t>
  </si>
  <si>
    <t>Обновление содержания и технологий общего образования</t>
  </si>
  <si>
    <t xml:space="preserve">Получение   общедоступного и бесплатного дошкольного, начального общего, основного общего, среднего общего образования, дополнительного образования в муниципальных общеобразовательных организациях в 2018-2022годах:
2018 год - 3637 обучающимися;
2019 год- 3650
обучающимися;
2020-2022 годы – по 3675 обучающимихся
</t>
  </si>
  <si>
    <t xml:space="preserve">Выполнение  муниципального задания, оказания муниципальных услуг (выполнение работ)
</t>
  </si>
  <si>
    <t>Обеспечение деятельности комиссий по делам несовершеннолетних и защите их прав в городских округах и муниципальных районах Московской области с количеством работников в 2018-2022 – 2 человека</t>
  </si>
  <si>
    <t>Обеспечение деятельности муниципальных общеобразовательных учреждений, предоставление мер социальной поддержки отдельным категориям обучающихся</t>
  </si>
  <si>
    <t xml:space="preserve">Предоставление компенсации проезда к месту учебы и обратно отдельным категориям обучающихся в муниципальных образовательных организациях обучающимся;
в 2018году – 38обучающимся;
в 2019 году –38 обучающимся;
в 2020году – 38 обучающимся;
в 2021году – 38 обучающимся
в 2022 году – 38 обучающимся
</t>
  </si>
  <si>
    <t>Обеспечение содержания сельских школьных автобусов для подвоза обучающихся к месту обучения в муниципальные общеобразовательные организации, расположенные в сельской местности</t>
  </si>
  <si>
    <t>Выплачена  именная стипендий Главы городского округа Зарайск для детей и подростков, проявивших выдающиеся способности в области науки, искусства и спорта с 2018-2022 по 15 детей</t>
  </si>
  <si>
    <t>Выплачена именная премия Главы городского округа Зарайск выпускникам 9-х, 11-х классов получившим аттестат с отличием</t>
  </si>
  <si>
    <t>Приобретение трех  автобусов для доставки обучающихся в общеобразовательные организации, расположенные в сельской местности</t>
  </si>
  <si>
    <t>Управление образования админитсрации городского округаЗарайск Московской области</t>
  </si>
  <si>
    <t>1.1.</t>
  </si>
  <si>
    <t xml:space="preserve">Приложение № 1
 к подпрограмме II </t>
  </si>
  <si>
    <t xml:space="preserve">Источники финансирования  подпрограммы по годам реализации и главным распорядителям бюджетных средств,
в том числе по годам:
</t>
  </si>
  <si>
    <r>
      <rPr>
        <b/>
        <sz val="10"/>
        <color indexed="8"/>
        <rFont val="Times New Roman"/>
        <family val="1"/>
      </rPr>
      <t xml:space="preserve">                                         Характеристика проблем, решаемых посредством мероприятий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рамках реализации подпрограммы II будут продолжены начатые в области преобразования, призванные обеспечить переход к индивидуализированному и технологичному образованию для всех, к развитию образования, ориентированного на формирование творческой социально ответственной личности, способной к самореализации в условиях инновационной экономики. Для этого необходимо обновление содержания и технологий в образовании, совершенствование инфраструктуры образования, формирование новой технологической среды общего образования, развитие дистанционных образовательных технологий, обеспечивающих равный доступ к качественному общему образованию.  Инновационное развитие экономики требует создания инновационной инфраструктуры также и на уровне общего образования, которая подразумевает создание сети школ, реализующих инновационные проекты и программы для отработки новых технологий и содержания обучения и воспитания. Повышение профессионального уровня педагогических и руководящих кадров общего образования, обновление состава и компетенций педагогических и руководящих кадров общего образования, обновление состава и компетениций педагогических кадров необходимое условие реализации задач подпрограммы II. Перечень мероприятий предусмотрен в приложении №1 к подпрограмме II.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рамках мероприятий подпрограммы II предусматривается создание условий для реализации ФГОС общего образования, в том числе на основе модернизации технологий и содержания обучения. Предполагается разработка нормативного правового и методического сопровождения внедрения ФГОС, в том числе внедрения ФГОС начального, основного и среднего общего образования обучающихся с ограниченными возможностями здоровья, обеспечение деятельности государственных общеобразовательных организаций городского округа Зарайск Московской области, осуществляющих образовательную деятельность, в том числе и по адаптированным основным общеобразовательным программам в условиях внедрения ФГОС общего образования, предполагается проведение капитального и текущего ремонта зданий общеобразовательных организаций, закупка оборудования, поддержка образовательных организаций, реализующих проекты обновления содержания и технологий образования.
        Будут разработаны концепции модернизации конкретных областей: концепции школьного филологического образования, школьного географического образования, школьного технологического образования, школьного образования в сфере иностранных языков, историко-культурный стандарт.
        Для обеспечения равного доступа к качественному общему образованию планируется обеспечение социальной поддержки детей, находящихся в трудной жизненной ситуации (дети-сироты и дети, оставшиеся без попечения родителей, дети с ограниченными возможностями здоровья и другие); обеспечение подвоза обучающихся к месту обучения в муниципальные общеобразовательные организации в городском округе Зарайск  Московской области, расположенные в сельских населенных пунктах.
     Планируется развитие инновационной инфраструктуры общего образования, в том числе через создание сети инновационных школ в виде региональных инновационных площадок, реализующих инновационные проекты и программы для отработки новых технологий и содержания обучения и воспитания через конкурсную поддержку школьных инициатив и сетевых проектов. Предусматривается реализация мер по стимулированию создания инновационных методических сетей с целью распространения инновационного опыта. Кроме того, важным элементом данной задачи станет поддержка инноваций в сфере образования детей с ограниченными возможностями здоровья и инвалидностью.
  </t>
    </r>
  </si>
  <si>
    <t xml:space="preserve">              Концептуальные направления реформирования, модернизации, преобразования сферы общего образования, реализуемые в рамках подпрограммы II, основаны на необходимости развития и совершенствования системы общего образования в соответствии с потребностями населения, требованиями федерального законодательства, требований федеральных государствнных образовательных стандартов, необходимостью выполнения указов Президента РФ, устанавливающих к сфере общего образования, целями и задачами Федеральной целевой программы развития образования Российской Федерации на 2016-2020 годы.  
     Развитие системы общего образования должно соответствовать и удовлетворять новым запросам общества, потребитетелей общеобразовательных услуг. Следовательно, реализация подпрограммы предусматривает поддержку школ, реализующих инновационные программы для отработки новых технологий и содержания обучения и воспитания; внедрение образовательных программ с применением электронного обучения и дистанционных образовательных технологий в различных социокультурных условиях, в том числе детей с особыми потребностями - одаренных детей, детей - инвалидов и детей с ограниченными возмостями здоровья.                                                                                                                                                                                                      Учителя должны освоить методику преподавания по межпредметным технологиям и реализовать ее образовательном процессе.
</t>
  </si>
  <si>
    <t>2.</t>
  </si>
  <si>
    <t>1.</t>
  </si>
  <si>
    <t>2.2.</t>
  </si>
  <si>
    <t>2.3.</t>
  </si>
  <si>
    <t>2.4.</t>
  </si>
  <si>
    <t>2.5.</t>
  </si>
  <si>
    <t>2.6.</t>
  </si>
  <si>
    <t>3.</t>
  </si>
  <si>
    <t>3.1.</t>
  </si>
  <si>
    <t>4.</t>
  </si>
  <si>
    <t>4.1.</t>
  </si>
  <si>
    <t>Мероприятие 1:                                          Проведение  капитального ремонта в муниципальных общеобразовательных организациях</t>
  </si>
  <si>
    <t xml:space="preserve">Мероприятие 1.                                               Субвенция  из бюджета Московской области бюджетам муниципальных образований Московской области на финансовое обеспечение   государственных гарантий реализации прав граждан на получение общедоступного и бесплатного дошкольного, начального общего, основного общего, 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</si>
  <si>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 xml:space="preserve">Мероприятие 2.                                                                 Организация предоставления общедоступного и бесплатного дошкольного, начального, основного и среднего общего образования по реализации основной образовательной программы
</t>
  </si>
  <si>
    <t>Меропритие 3.                                                    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</si>
  <si>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Мероприятие 1.                                                    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 в Московской области, осущестляющих образовательную деятельность по имеющим государствееную аккредитацию основным общеобразовательным программам</t>
  </si>
  <si>
    <t>Мероприятие 3.                                                     Обеспечение подвоза  обучающихся к месту обучения в муниципальные общеобразовательные организации в Московской области, расположенные в  сельских населенных пунктах</t>
  </si>
  <si>
    <t>Мероприятие 4.                                                   Выплата именных стипендий Главы городского округа Зарайск для детей и подростков, проявивших выдающиеся способности в области науки, искусства и спорта</t>
  </si>
  <si>
    <t>Мероприятие 5.                                                 Выплата именных премий  Главы городского округа Зарайск выпускникам 9-х, 11-х классов получившим аттестат с отличием</t>
  </si>
  <si>
    <t>Мероприятие 6.                                           Приобретение автобусов для доставки обучающихся в общеобразовательные организации в Московской области, расположенные в сельской местности</t>
  </si>
  <si>
    <t>Мероприятие 1 .                                              Подготовка общеобразовательных организаций к новому учебному году и отопительному сезону, проведение мероприятий по выполнению СанПин</t>
  </si>
  <si>
    <t xml:space="preserve">Перечень мероприятий подпрограммы II «Общее образование»
</t>
  </si>
  <si>
    <t xml:space="preserve">Паспорт подпрограммы II «Общее образование»
</t>
  </si>
  <si>
    <r>
      <t xml:space="preserve"> </t>
    </r>
    <r>
      <rPr>
        <b/>
        <sz val="10"/>
        <color indexed="8"/>
        <rFont val="Times New Roman"/>
        <family val="1"/>
      </rPr>
      <t>Перечень мероприятий подпрограммы II " Общее образование"</t>
    </r>
    <r>
      <rPr>
        <sz val="10"/>
        <color indexed="8"/>
        <rFont val="Times New Roman"/>
        <family val="1"/>
      </rPr>
      <t xml:space="preserve">
Перечень мероприятий подпрограммы II " Общее образование" указан в приложении №1 к подпрограмме II.
</t>
    </r>
  </si>
  <si>
    <t xml:space="preserve">Проведение капитального ремонта в 2018 году в  пяти муниципальных общеобразовательных организациях,                                          в 2019 году  - в двух;                             в 2021 году  - в двух;                        в 2022 году - в четырех , Проведен капитальный ремонт  в МБОУ "Средняя школа №6" с заменой оборудования и мебели в рамках капитального ремонта в 2018 году, Проведен капитальный ремонт оконных блоков в семи общеобразовательных учреждениях в 2018 году                         </t>
  </si>
  <si>
    <t>2.7</t>
  </si>
  <si>
    <t xml:space="preserve">Основное мероприятие 4:
Капитальный ремонт  имущества  муниципальных общеобразовательных организаций </t>
  </si>
  <si>
    <t>Основное мероприятие 2: 
 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</t>
  </si>
  <si>
    <t>Мероприятие 7.                                              Закупка  оборудования для общеобразовательных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</si>
  <si>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Мероприятие 2.                                                      Оплата расходов,связанных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</si>
  <si>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Средства федерального бюджета</t>
  </si>
  <si>
    <t>создание центров образования цифрового и гуманитарного профилей</t>
  </si>
  <si>
    <t>5.1.</t>
  </si>
  <si>
    <t>5.</t>
  </si>
  <si>
    <t>5.2.</t>
  </si>
  <si>
    <t xml:space="preserve">Мероприятие 2.                                                     Иные межбюджетн6ые трансферты из  бюджета Московской области на создание центров образования цифрового и гуманитарного профилей </t>
  </si>
  <si>
    <t xml:space="preserve">Основное мероприятие Е1 Реализация федерального проекта "Современная школа" национального проекта "Образование" 
</t>
  </si>
  <si>
    <t>Мероприятие 1.                                                     Мероприятия по обновлению материально-технической базы для формирования у обучающихся современных технологических и гуманитарных навыков, предполагающих создания центров образования цифрового и гуманитарного профилей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</si>
</sst>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36" fillId="0" borderId="0" xfId="0" applyFont="1" applyAlignment="1">
      <alignment/>
    </xf>
    <xf numFmtId="0" fontId="36" fillId="25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45" fillId="0" borderId="10" xfId="0" applyFont="1" applyBorder="1" applyAlignment="1">
      <alignment horizontal="center" vertical="top" wrapText="1"/>
    </xf>
    <xf numFmtId="0" fontId="45" fillId="0" borderId="0" xfId="0" applyFont="1" applyAlignment="1">
      <alignment vertical="top"/>
    </xf>
    <xf numFmtId="0" fontId="45" fillId="33" borderId="10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45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49" fontId="45" fillId="33" borderId="11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7" fillId="0" borderId="0" xfId="0" applyNumberFormat="1" applyFont="1" applyAlignment="1">
      <alignment vertical="top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center" wrapText="1"/>
    </xf>
    <xf numFmtId="0" fontId="36" fillId="33" borderId="0" xfId="0" applyFont="1" applyFill="1" applyAlignment="1">
      <alignment/>
    </xf>
    <xf numFmtId="0" fontId="45" fillId="33" borderId="13" xfId="0" applyFont="1" applyFill="1" applyBorder="1" applyAlignment="1">
      <alignment horizontal="center" vertical="top" wrapText="1"/>
    </xf>
    <xf numFmtId="0" fontId="49" fillId="33" borderId="13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5" fillId="33" borderId="12" xfId="0" applyNumberFormat="1" applyFont="1" applyFill="1" applyBorder="1" applyAlignment="1">
      <alignment horizontal="center" vertical="center" wrapText="1"/>
    </xf>
    <xf numFmtId="49" fontId="45" fillId="33" borderId="13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49" fontId="45" fillId="0" borderId="13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top" wrapText="1"/>
    </xf>
    <xf numFmtId="0" fontId="48" fillId="33" borderId="13" xfId="0" applyFont="1" applyFill="1" applyBorder="1" applyAlignment="1">
      <alignment horizontal="center" vertical="top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6" fillId="34" borderId="11" xfId="0" applyNumberFormat="1" applyFont="1" applyFill="1" applyBorder="1" applyAlignment="1">
      <alignment horizontal="center" vertical="center" wrapText="1"/>
    </xf>
    <xf numFmtId="0" fontId="46" fillId="34" borderId="12" xfId="0" applyNumberFormat="1" applyFont="1" applyFill="1" applyBorder="1" applyAlignment="1">
      <alignment horizontal="center" vertical="center" wrapText="1"/>
    </xf>
    <xf numFmtId="0" fontId="46" fillId="34" borderId="13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top" wrapText="1"/>
    </xf>
    <xf numFmtId="0" fontId="45" fillId="33" borderId="12" xfId="0" applyFont="1" applyFill="1" applyBorder="1" applyAlignment="1">
      <alignment horizontal="center" vertical="top" wrapText="1"/>
    </xf>
    <xf numFmtId="0" fontId="45" fillId="33" borderId="13" xfId="0" applyFont="1" applyFill="1" applyBorder="1" applyAlignment="1">
      <alignment horizontal="center" vertical="top" wrapText="1"/>
    </xf>
    <xf numFmtId="0" fontId="46" fillId="0" borderId="11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46" fillId="0" borderId="13" xfId="0" applyNumberFormat="1" applyFont="1" applyBorder="1" applyAlignment="1">
      <alignment horizontal="center" vertical="center" wrapText="1"/>
    </xf>
    <xf numFmtId="14" fontId="45" fillId="0" borderId="11" xfId="0" applyNumberFormat="1" applyFont="1" applyBorder="1" applyAlignment="1">
      <alignment horizontal="center" vertical="center" wrapText="1"/>
    </xf>
    <xf numFmtId="0" fontId="45" fillId="33" borderId="11" xfId="0" applyNumberFormat="1" applyFont="1" applyFill="1" applyBorder="1" applyAlignment="1">
      <alignment horizontal="center" vertical="center" wrapText="1"/>
    </xf>
    <xf numFmtId="0" fontId="45" fillId="33" borderId="12" xfId="0" applyNumberFormat="1" applyFont="1" applyFill="1" applyBorder="1" applyAlignment="1">
      <alignment horizontal="center" vertical="center" wrapText="1"/>
    </xf>
    <xf numFmtId="0" fontId="45" fillId="33" borderId="13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NumberFormat="1" applyFont="1" applyAlignment="1">
      <alignment vertical="top" wrapText="1"/>
    </xf>
    <xf numFmtId="0" fontId="51" fillId="0" borderId="0" xfId="0" applyNumberFormat="1" applyFont="1" applyAlignment="1">
      <alignment horizontal="center" wrapText="1"/>
    </xf>
    <xf numFmtId="0" fontId="47" fillId="0" borderId="0" xfId="0" applyNumberFormat="1" applyFont="1" applyAlignment="1">
      <alignment horizontal="left" vertical="top" wrapText="1"/>
    </xf>
    <xf numFmtId="0" fontId="52" fillId="0" borderId="0" xfId="0" applyFont="1" applyAlignment="1">
      <alignment horizontal="center"/>
    </xf>
    <xf numFmtId="0" fontId="46" fillId="0" borderId="11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top" wrapText="1"/>
    </xf>
    <xf numFmtId="0" fontId="53" fillId="0" borderId="21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115"/>
  <sheetViews>
    <sheetView tabSelected="1" view="pageBreakPreview" zoomScale="60" zoomScaleNormal="110" zoomScalePageLayoutView="0" workbookViewId="0" topLeftCell="A97">
      <selection activeCell="F104" sqref="F104"/>
    </sheetView>
  </sheetViews>
  <sheetFormatPr defaultColWidth="9.140625" defaultRowHeight="15"/>
  <cols>
    <col min="1" max="1" width="9.421875" style="2" customWidth="1"/>
    <col min="2" max="2" width="31.7109375" style="2" customWidth="1"/>
    <col min="3" max="3" width="13.140625" style="2" customWidth="1"/>
    <col min="4" max="4" width="19.28125" style="8" customWidth="1"/>
    <col min="5" max="5" width="10.8515625" style="2" customWidth="1"/>
    <col min="6" max="10" width="9.140625" style="2" customWidth="1"/>
    <col min="11" max="11" width="9.00390625" style="2" customWidth="1"/>
    <col min="12" max="12" width="9.140625" style="2" hidden="1" customWidth="1"/>
    <col min="13" max="13" width="14.7109375" style="2" customWidth="1"/>
    <col min="14" max="14" width="22.57421875" style="2" customWidth="1"/>
  </cols>
  <sheetData>
    <row r="1" spans="8:14" ht="30" customHeight="1">
      <c r="H1" s="73" t="s">
        <v>69</v>
      </c>
      <c r="I1" s="73"/>
      <c r="J1" s="73"/>
      <c r="K1" s="73"/>
      <c r="L1" s="73"/>
      <c r="M1" s="73"/>
      <c r="N1" s="73"/>
    </row>
    <row r="2" spans="2:13" ht="25.5" customHeight="1">
      <c r="B2" s="74" t="s">
        <v>94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44" ht="15" customHeight="1">
      <c r="A3" s="75"/>
      <c r="B3" s="70" t="s">
        <v>0</v>
      </c>
      <c r="C3" s="70" t="s">
        <v>2</v>
      </c>
      <c r="D3" s="77" t="s">
        <v>1</v>
      </c>
      <c r="E3" s="70" t="s">
        <v>3</v>
      </c>
      <c r="F3" s="70" t="s">
        <v>4</v>
      </c>
      <c r="G3" s="79" t="s">
        <v>5</v>
      </c>
      <c r="H3" s="80"/>
      <c r="I3" s="80"/>
      <c r="J3" s="80"/>
      <c r="K3" s="81"/>
      <c r="L3" s="23"/>
      <c r="M3" s="70" t="s">
        <v>6</v>
      </c>
      <c r="N3" s="70" t="s">
        <v>7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</row>
    <row r="4" spans="1:44" ht="55.5" customHeight="1">
      <c r="A4" s="76"/>
      <c r="B4" s="71"/>
      <c r="C4" s="71"/>
      <c r="D4" s="78"/>
      <c r="E4" s="71"/>
      <c r="F4" s="71"/>
      <c r="G4" s="25">
        <v>2018</v>
      </c>
      <c r="H4" s="25">
        <v>2019</v>
      </c>
      <c r="I4" s="25">
        <v>2020</v>
      </c>
      <c r="J4" s="25">
        <v>2021</v>
      </c>
      <c r="K4" s="25">
        <v>2022</v>
      </c>
      <c r="L4" s="26"/>
      <c r="M4" s="71"/>
      <c r="N4" s="71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</row>
    <row r="5" spans="1:44" ht="15">
      <c r="A5" s="1">
        <v>1</v>
      </c>
      <c r="B5" s="5">
        <v>2</v>
      </c>
      <c r="C5" s="5">
        <v>5</v>
      </c>
      <c r="D5" s="9">
        <v>4</v>
      </c>
      <c r="E5" s="5">
        <v>6</v>
      </c>
      <c r="F5" s="5">
        <v>7</v>
      </c>
      <c r="G5" s="5">
        <v>8</v>
      </c>
      <c r="H5" s="5">
        <v>9</v>
      </c>
      <c r="I5" s="5">
        <v>10</v>
      </c>
      <c r="J5" s="5">
        <v>11</v>
      </c>
      <c r="K5" s="5">
        <v>12</v>
      </c>
      <c r="L5" s="5"/>
      <c r="M5" s="5">
        <v>13</v>
      </c>
      <c r="N5" s="5">
        <v>14</v>
      </c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</row>
    <row r="6" spans="1:14" s="6" customFormat="1" ht="40.5" customHeight="1" hidden="1">
      <c r="A6" s="13" t="s">
        <v>34</v>
      </c>
      <c r="B6" s="5" t="s">
        <v>24</v>
      </c>
      <c r="C6" s="5" t="s">
        <v>14</v>
      </c>
      <c r="D6" s="9"/>
      <c r="E6" s="5"/>
      <c r="F6" s="5"/>
      <c r="G6" s="17"/>
      <c r="H6" s="17"/>
      <c r="I6" s="17"/>
      <c r="J6" s="17"/>
      <c r="K6" s="17"/>
      <c r="L6" s="17"/>
      <c r="M6" s="5" t="s">
        <v>13</v>
      </c>
      <c r="N6" s="5" t="s">
        <v>24</v>
      </c>
    </row>
    <row r="7" spans="1:14" s="6" customFormat="1" ht="61.5" customHeight="1" hidden="1">
      <c r="A7" s="13" t="s">
        <v>35</v>
      </c>
      <c r="B7" s="5" t="s">
        <v>25</v>
      </c>
      <c r="C7" s="5" t="s">
        <v>14</v>
      </c>
      <c r="D7" s="9"/>
      <c r="E7" s="5"/>
      <c r="F7" s="5"/>
      <c r="G7" s="17"/>
      <c r="H7" s="17"/>
      <c r="I7" s="17"/>
      <c r="J7" s="17"/>
      <c r="K7" s="17"/>
      <c r="L7" s="17"/>
      <c r="M7" s="5" t="s">
        <v>13</v>
      </c>
      <c r="N7" s="5" t="s">
        <v>25</v>
      </c>
    </row>
    <row r="8" spans="1:14" s="6" customFormat="1" ht="61.5" customHeight="1" hidden="1">
      <c r="A8" s="13" t="s">
        <v>28</v>
      </c>
      <c r="B8" s="5" t="s">
        <v>26</v>
      </c>
      <c r="C8" s="5" t="s">
        <v>14</v>
      </c>
      <c r="D8" s="9"/>
      <c r="E8" s="5"/>
      <c r="F8" s="5"/>
      <c r="G8" s="17"/>
      <c r="H8" s="17"/>
      <c r="I8" s="17"/>
      <c r="J8" s="17"/>
      <c r="K8" s="17"/>
      <c r="L8" s="17"/>
      <c r="M8" s="5" t="s">
        <v>13</v>
      </c>
      <c r="N8" s="5" t="s">
        <v>26</v>
      </c>
    </row>
    <row r="9" spans="1:14" s="6" customFormat="1" ht="152.25" customHeight="1" hidden="1">
      <c r="A9" s="14" t="s">
        <v>36</v>
      </c>
      <c r="B9" s="17" t="s">
        <v>27</v>
      </c>
      <c r="C9" s="5" t="s">
        <v>14</v>
      </c>
      <c r="D9" s="9"/>
      <c r="E9" s="5"/>
      <c r="F9" s="5"/>
      <c r="G9" s="17"/>
      <c r="H9" s="17"/>
      <c r="I9" s="17"/>
      <c r="J9" s="17"/>
      <c r="K9" s="17"/>
      <c r="L9" s="17"/>
      <c r="M9" s="5" t="s">
        <v>13</v>
      </c>
      <c r="N9" s="17" t="s">
        <v>27</v>
      </c>
    </row>
    <row r="10" spans="1:44" s="10" customFormat="1" ht="15" customHeight="1">
      <c r="A10" s="52" t="s">
        <v>74</v>
      </c>
      <c r="B10" s="52" t="s">
        <v>45</v>
      </c>
      <c r="C10" s="52" t="s">
        <v>44</v>
      </c>
      <c r="D10" s="9" t="s">
        <v>8</v>
      </c>
      <c r="E10" s="5">
        <f>E11+E12</f>
        <v>370130</v>
      </c>
      <c r="F10" s="5">
        <f aca="true" t="shared" si="0" ref="F10:L10">F11+F12</f>
        <v>2215847</v>
      </c>
      <c r="G10" s="5">
        <f t="shared" si="0"/>
        <v>428425</v>
      </c>
      <c r="H10" s="5">
        <f t="shared" si="0"/>
        <v>447014</v>
      </c>
      <c r="I10" s="5">
        <f t="shared" si="0"/>
        <v>446806</v>
      </c>
      <c r="J10" s="5">
        <f t="shared" si="0"/>
        <v>446588</v>
      </c>
      <c r="K10" s="5">
        <f t="shared" si="0"/>
        <v>447014</v>
      </c>
      <c r="L10" s="5">
        <f t="shared" si="0"/>
        <v>0</v>
      </c>
      <c r="M10" s="52" t="s">
        <v>13</v>
      </c>
      <c r="N10" s="52" t="s">
        <v>15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</row>
    <row r="11" spans="1:44" s="10" customFormat="1" ht="43.5" customHeight="1">
      <c r="A11" s="53"/>
      <c r="B11" s="53"/>
      <c r="C11" s="53"/>
      <c r="D11" s="9" t="s">
        <v>9</v>
      </c>
      <c r="E11" s="5">
        <f>E14+E17+E20+E23</f>
        <v>312551</v>
      </c>
      <c r="F11" s="5">
        <f aca="true" t="shared" si="1" ref="F11:L11">F14+F17+F20+F23</f>
        <v>1765510</v>
      </c>
      <c r="G11" s="5">
        <f t="shared" si="1"/>
        <v>346654</v>
      </c>
      <c r="H11" s="5">
        <f t="shared" si="1"/>
        <v>354714</v>
      </c>
      <c r="I11" s="5">
        <f t="shared" si="1"/>
        <v>354714</v>
      </c>
      <c r="J11" s="5">
        <f t="shared" si="1"/>
        <v>354714</v>
      </c>
      <c r="K11" s="5">
        <f t="shared" si="1"/>
        <v>354714</v>
      </c>
      <c r="L11" s="5">
        <f t="shared" si="1"/>
        <v>0</v>
      </c>
      <c r="M11" s="66"/>
      <c r="N11" s="5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</row>
    <row r="12" spans="1:44" s="10" customFormat="1" ht="38.25" customHeight="1" thickBot="1">
      <c r="A12" s="54"/>
      <c r="B12" s="54"/>
      <c r="C12" s="54"/>
      <c r="D12" s="9" t="s">
        <v>43</v>
      </c>
      <c r="E12" s="20">
        <f>E15+E18+E21+E24</f>
        <v>57579</v>
      </c>
      <c r="F12" s="20">
        <f aca="true" t="shared" si="2" ref="F12:L12">F15+F18+F21+F24</f>
        <v>450337</v>
      </c>
      <c r="G12" s="36">
        <f t="shared" si="2"/>
        <v>81771</v>
      </c>
      <c r="H12" s="36">
        <f t="shared" si="2"/>
        <v>92300</v>
      </c>
      <c r="I12" s="36">
        <f t="shared" si="2"/>
        <v>92092</v>
      </c>
      <c r="J12" s="36">
        <f t="shared" si="2"/>
        <v>91874</v>
      </c>
      <c r="K12" s="36">
        <f t="shared" si="2"/>
        <v>92300</v>
      </c>
      <c r="L12" s="5">
        <f t="shared" si="2"/>
        <v>0</v>
      </c>
      <c r="M12" s="54"/>
      <c r="N12" s="5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</row>
    <row r="13" spans="1:44" ht="22.5" customHeight="1" thickBot="1">
      <c r="A13" s="67" t="s">
        <v>68</v>
      </c>
      <c r="B13" s="52" t="s">
        <v>85</v>
      </c>
      <c r="C13" s="52" t="s">
        <v>42</v>
      </c>
      <c r="D13" s="9" t="s">
        <v>8</v>
      </c>
      <c r="E13" s="5">
        <f>E14+E15</f>
        <v>310648</v>
      </c>
      <c r="F13" s="5">
        <f aca="true" t="shared" si="3" ref="F13:L13">F14+F15</f>
        <v>1755861</v>
      </c>
      <c r="G13" s="5">
        <f t="shared" si="3"/>
        <v>344837</v>
      </c>
      <c r="H13" s="5">
        <f t="shared" si="3"/>
        <v>352756</v>
      </c>
      <c r="I13" s="5">
        <f t="shared" si="3"/>
        <v>352756</v>
      </c>
      <c r="J13" s="5">
        <f t="shared" si="3"/>
        <v>352756</v>
      </c>
      <c r="K13" s="5">
        <f t="shared" si="3"/>
        <v>352756</v>
      </c>
      <c r="L13" s="33">
        <f t="shared" si="3"/>
        <v>0</v>
      </c>
      <c r="M13" s="52" t="s">
        <v>13</v>
      </c>
      <c r="N13" s="52" t="s">
        <v>58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</row>
    <row r="14" spans="1:44" ht="36.75" customHeight="1">
      <c r="A14" s="68"/>
      <c r="B14" s="53"/>
      <c r="C14" s="53"/>
      <c r="D14" s="9" t="s">
        <v>9</v>
      </c>
      <c r="E14" s="21">
        <v>310648</v>
      </c>
      <c r="F14" s="21">
        <f>G14+H14+I14+J14+K14</f>
        <v>1755861</v>
      </c>
      <c r="G14" s="37">
        <v>344837</v>
      </c>
      <c r="H14" s="37">
        <v>352756</v>
      </c>
      <c r="I14" s="37">
        <v>352756</v>
      </c>
      <c r="J14" s="37">
        <v>352756</v>
      </c>
      <c r="K14" s="37">
        <v>352756</v>
      </c>
      <c r="L14" s="20">
        <v>0</v>
      </c>
      <c r="M14" s="53"/>
      <c r="N14" s="53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</row>
    <row r="15" spans="1:44" ht="165.75" customHeight="1">
      <c r="A15" s="69"/>
      <c r="B15" s="54"/>
      <c r="C15" s="54"/>
      <c r="D15" s="9" t="s">
        <v>43</v>
      </c>
      <c r="E15" s="5">
        <v>0</v>
      </c>
      <c r="F15" s="5">
        <f>G15+H15+I15+J15+K15</f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27">
        <v>0</v>
      </c>
      <c r="M15" s="72"/>
      <c r="N15" s="5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</row>
    <row r="16" spans="1:44" ht="15" customHeight="1">
      <c r="A16" s="67" t="s">
        <v>11</v>
      </c>
      <c r="B16" s="85" t="s">
        <v>86</v>
      </c>
      <c r="C16" s="52" t="s">
        <v>42</v>
      </c>
      <c r="D16" s="9" t="s">
        <v>8</v>
      </c>
      <c r="E16" s="5">
        <f>E17+E18</f>
        <v>57579</v>
      </c>
      <c r="F16" s="5">
        <f aca="true" t="shared" si="4" ref="F16:L16">F17+F18</f>
        <v>450337</v>
      </c>
      <c r="G16" s="5">
        <f t="shared" si="4"/>
        <v>81771</v>
      </c>
      <c r="H16" s="5">
        <f t="shared" si="4"/>
        <v>92300</v>
      </c>
      <c r="I16" s="5">
        <f t="shared" si="4"/>
        <v>92092</v>
      </c>
      <c r="J16" s="5">
        <f t="shared" si="4"/>
        <v>91874</v>
      </c>
      <c r="K16" s="5">
        <f t="shared" si="4"/>
        <v>92300</v>
      </c>
      <c r="L16" s="27">
        <f t="shared" si="4"/>
        <v>0</v>
      </c>
      <c r="M16" s="52" t="s">
        <v>13</v>
      </c>
      <c r="N16" s="85" t="s">
        <v>59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</row>
    <row r="17" spans="1:44" ht="42" customHeight="1">
      <c r="A17" s="68"/>
      <c r="B17" s="86"/>
      <c r="C17" s="53"/>
      <c r="D17" s="9" t="s">
        <v>9</v>
      </c>
      <c r="E17" s="5">
        <v>0</v>
      </c>
      <c r="F17" s="5">
        <f>G17+H17+I17+J17+K17</f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27">
        <v>0</v>
      </c>
      <c r="M17" s="53"/>
      <c r="N17" s="86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</row>
    <row r="18" spans="1:44" ht="53.25" customHeight="1">
      <c r="A18" s="69"/>
      <c r="B18" s="87"/>
      <c r="C18" s="54"/>
      <c r="D18" s="9" t="s">
        <v>54</v>
      </c>
      <c r="E18" s="5">
        <v>57579</v>
      </c>
      <c r="F18" s="5">
        <f>G18+H18+I18+J18+K18</f>
        <v>450337</v>
      </c>
      <c r="G18" s="5">
        <v>81771</v>
      </c>
      <c r="H18" s="5">
        <v>92300</v>
      </c>
      <c r="I18" s="5">
        <v>92092</v>
      </c>
      <c r="J18" s="5">
        <v>91874</v>
      </c>
      <c r="K18" s="5">
        <v>92300</v>
      </c>
      <c r="L18" s="34">
        <v>0</v>
      </c>
      <c r="M18" s="54"/>
      <c r="N18" s="87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</row>
    <row r="19" spans="1:14" s="6" customFormat="1" ht="15" customHeight="1" hidden="1">
      <c r="A19" s="52" t="s">
        <v>30</v>
      </c>
      <c r="B19" s="52" t="s">
        <v>16</v>
      </c>
      <c r="C19" s="52" t="s">
        <v>14</v>
      </c>
      <c r="D19" s="9" t="s">
        <v>8</v>
      </c>
      <c r="E19" s="22">
        <f>E20+E21</f>
        <v>0</v>
      </c>
      <c r="F19" s="22">
        <f aca="true" t="shared" si="5" ref="F19:L19">F20+F21</f>
        <v>0</v>
      </c>
      <c r="G19" s="38">
        <f t="shared" si="5"/>
        <v>0</v>
      </c>
      <c r="H19" s="38">
        <f t="shared" si="5"/>
        <v>0</v>
      </c>
      <c r="I19" s="38">
        <f t="shared" si="5"/>
        <v>0</v>
      </c>
      <c r="J19" s="38">
        <f t="shared" si="5"/>
        <v>0</v>
      </c>
      <c r="K19" s="38">
        <f t="shared" si="5"/>
        <v>0</v>
      </c>
      <c r="L19" s="5">
        <f t="shared" si="5"/>
        <v>0</v>
      </c>
      <c r="M19" s="52" t="s">
        <v>13</v>
      </c>
      <c r="N19" s="52" t="s">
        <v>16</v>
      </c>
    </row>
    <row r="20" spans="1:14" s="6" customFormat="1" ht="49.5" customHeight="1" hidden="1">
      <c r="A20" s="53"/>
      <c r="B20" s="53"/>
      <c r="C20" s="53"/>
      <c r="D20" s="9" t="s">
        <v>9</v>
      </c>
      <c r="E20" s="5">
        <v>0</v>
      </c>
      <c r="F20" s="5"/>
      <c r="G20" s="5"/>
      <c r="H20" s="5"/>
      <c r="I20" s="5"/>
      <c r="J20" s="5">
        <v>0</v>
      </c>
      <c r="K20" s="5">
        <v>0</v>
      </c>
      <c r="L20" s="5">
        <v>0</v>
      </c>
      <c r="M20" s="53"/>
      <c r="N20" s="53"/>
    </row>
    <row r="21" spans="1:14" s="6" customFormat="1" ht="60.75" customHeight="1" hidden="1">
      <c r="A21" s="54"/>
      <c r="B21" s="54"/>
      <c r="C21" s="54"/>
      <c r="D21" s="9" t="s">
        <v>10</v>
      </c>
      <c r="E21" s="5">
        <v>0</v>
      </c>
      <c r="F21" s="5">
        <f>G21+H21+I21+J21+K21</f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4"/>
      <c r="N21" s="54"/>
    </row>
    <row r="22" spans="1:44" ht="14.25" customHeight="1">
      <c r="A22" s="88" t="s">
        <v>29</v>
      </c>
      <c r="B22" s="52" t="s">
        <v>87</v>
      </c>
      <c r="C22" s="52" t="s">
        <v>42</v>
      </c>
      <c r="D22" s="9" t="s">
        <v>8</v>
      </c>
      <c r="E22" s="5">
        <f>E23+E24</f>
        <v>1903</v>
      </c>
      <c r="F22" s="5">
        <f aca="true" t="shared" si="6" ref="F22:L22">F23+F24</f>
        <v>9649</v>
      </c>
      <c r="G22" s="5">
        <f>G23+G24</f>
        <v>1817</v>
      </c>
      <c r="H22" s="5">
        <f>H23+H24</f>
        <v>1958</v>
      </c>
      <c r="I22" s="5">
        <f>I23+I24</f>
        <v>1958</v>
      </c>
      <c r="J22" s="5">
        <f t="shared" si="6"/>
        <v>1958</v>
      </c>
      <c r="K22" s="5">
        <f t="shared" si="6"/>
        <v>1958</v>
      </c>
      <c r="L22" s="5">
        <f t="shared" si="6"/>
        <v>0</v>
      </c>
      <c r="M22" s="52" t="s">
        <v>47</v>
      </c>
      <c r="N22" s="52" t="s">
        <v>60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</row>
    <row r="23" spans="1:44" ht="40.5" customHeight="1">
      <c r="A23" s="89"/>
      <c r="B23" s="53"/>
      <c r="C23" s="53"/>
      <c r="D23" s="9" t="s">
        <v>9</v>
      </c>
      <c r="E23" s="5">
        <v>1903</v>
      </c>
      <c r="F23" s="5">
        <f>G23+H23+I23+J23+K23</f>
        <v>9649</v>
      </c>
      <c r="G23" s="5">
        <v>1817</v>
      </c>
      <c r="H23" s="5">
        <v>1958</v>
      </c>
      <c r="I23" s="5">
        <v>1958</v>
      </c>
      <c r="J23" s="5">
        <v>1958</v>
      </c>
      <c r="K23" s="5">
        <v>1958</v>
      </c>
      <c r="L23" s="5">
        <v>0</v>
      </c>
      <c r="M23" s="53"/>
      <c r="N23" s="53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</row>
    <row r="24" spans="1:44" ht="45.75" customHeight="1">
      <c r="A24" s="90"/>
      <c r="B24" s="54"/>
      <c r="C24" s="54"/>
      <c r="D24" s="9" t="s">
        <v>46</v>
      </c>
      <c r="E24" s="5">
        <v>0</v>
      </c>
      <c r="F24" s="5">
        <f>G24+H24+I24+J24+K24</f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22"/>
      <c r="M24" s="54"/>
      <c r="N24" s="5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</row>
    <row r="25" spans="1:44" s="10" customFormat="1" ht="10.5" customHeight="1" hidden="1">
      <c r="A25" s="82"/>
      <c r="B25" s="52"/>
      <c r="C25" s="52"/>
      <c r="D25" s="9"/>
      <c r="E25" s="5"/>
      <c r="F25" s="5"/>
      <c r="G25" s="5"/>
      <c r="H25" s="5"/>
      <c r="I25" s="5"/>
      <c r="J25" s="5"/>
      <c r="K25" s="5"/>
      <c r="L25" s="5"/>
      <c r="M25" s="21"/>
      <c r="N25" s="21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</row>
    <row r="26" spans="1:44" s="10" customFormat="1" ht="39" customHeight="1" hidden="1">
      <c r="A26" s="83"/>
      <c r="B26" s="53"/>
      <c r="C26" s="53"/>
      <c r="D26" s="9"/>
      <c r="E26" s="5"/>
      <c r="F26" s="5"/>
      <c r="G26" s="5"/>
      <c r="H26" s="5"/>
      <c r="I26" s="5"/>
      <c r="J26" s="5"/>
      <c r="K26" s="5"/>
      <c r="L26" s="5"/>
      <c r="M26" s="21"/>
      <c r="N26" s="21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</row>
    <row r="27" spans="1:44" s="10" customFormat="1" ht="39" customHeight="1" hidden="1">
      <c r="A27" s="84"/>
      <c r="B27" s="54"/>
      <c r="C27" s="54"/>
      <c r="D27" s="9"/>
      <c r="E27" s="5"/>
      <c r="F27" s="5"/>
      <c r="G27" s="5"/>
      <c r="H27" s="5"/>
      <c r="I27" s="5"/>
      <c r="J27" s="5"/>
      <c r="K27" s="5"/>
      <c r="L27" s="5"/>
      <c r="M27" s="21"/>
      <c r="N27" s="21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</row>
    <row r="28" spans="1:44" ht="39" customHeight="1" hidden="1">
      <c r="A28" s="88"/>
      <c r="B28" s="52"/>
      <c r="C28" s="52"/>
      <c r="D28" s="9"/>
      <c r="E28" s="5"/>
      <c r="F28" s="5"/>
      <c r="G28" s="5"/>
      <c r="H28" s="5"/>
      <c r="I28" s="5"/>
      <c r="J28" s="5"/>
      <c r="K28" s="5"/>
      <c r="L28" s="5"/>
      <c r="M28" s="52"/>
      <c r="N28" s="5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</row>
    <row r="29" spans="1:44" ht="39" customHeight="1" hidden="1">
      <c r="A29" s="89"/>
      <c r="B29" s="53"/>
      <c r="C29" s="53"/>
      <c r="D29" s="9"/>
      <c r="E29" s="5"/>
      <c r="F29" s="5"/>
      <c r="G29" s="5"/>
      <c r="H29" s="5"/>
      <c r="I29" s="5"/>
      <c r="J29" s="5"/>
      <c r="K29" s="5"/>
      <c r="L29" s="5"/>
      <c r="M29" s="53"/>
      <c r="N29" s="53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</row>
    <row r="30" spans="1:44" ht="23.25" customHeight="1" hidden="1">
      <c r="A30" s="90"/>
      <c r="B30" s="54"/>
      <c r="C30" s="54"/>
      <c r="D30" s="9"/>
      <c r="E30" s="5"/>
      <c r="F30" s="5"/>
      <c r="G30" s="5"/>
      <c r="H30" s="5"/>
      <c r="I30" s="5"/>
      <c r="J30" s="5"/>
      <c r="K30" s="5"/>
      <c r="L30" s="22"/>
      <c r="M30" s="54"/>
      <c r="N30" s="5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</row>
    <row r="31" spans="1:44" ht="0.75" customHeight="1" hidden="1">
      <c r="A31" s="88"/>
      <c r="B31" s="52"/>
      <c r="C31" s="52"/>
      <c r="D31" s="9"/>
      <c r="E31" s="5"/>
      <c r="F31" s="5"/>
      <c r="G31" s="5"/>
      <c r="H31" s="5"/>
      <c r="I31" s="5"/>
      <c r="J31" s="5"/>
      <c r="K31" s="5"/>
      <c r="L31" s="5"/>
      <c r="M31" s="52"/>
      <c r="N31" s="5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</row>
    <row r="32" spans="1:44" ht="39" customHeight="1" hidden="1">
      <c r="A32" s="89"/>
      <c r="B32" s="53"/>
      <c r="C32" s="53"/>
      <c r="D32" s="9"/>
      <c r="E32" s="5"/>
      <c r="F32" s="5"/>
      <c r="G32" s="5"/>
      <c r="H32" s="5"/>
      <c r="I32" s="5"/>
      <c r="J32" s="5"/>
      <c r="K32" s="5"/>
      <c r="L32" s="5"/>
      <c r="M32" s="53"/>
      <c r="N32" s="5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</row>
    <row r="33" spans="1:44" ht="98.25" customHeight="1" hidden="1">
      <c r="A33" s="90"/>
      <c r="B33" s="54"/>
      <c r="C33" s="54"/>
      <c r="D33" s="9"/>
      <c r="E33" s="5"/>
      <c r="F33" s="5"/>
      <c r="G33" s="5"/>
      <c r="H33" s="5"/>
      <c r="I33" s="5"/>
      <c r="J33" s="5"/>
      <c r="K33" s="5"/>
      <c r="L33" s="22"/>
      <c r="M33" s="54"/>
      <c r="N33" s="5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</row>
    <row r="34" spans="1:14" s="6" customFormat="1" ht="15" customHeight="1" hidden="1">
      <c r="A34" s="52"/>
      <c r="B34" s="52"/>
      <c r="C34" s="52"/>
      <c r="D34" s="9"/>
      <c r="E34" s="5"/>
      <c r="F34" s="5"/>
      <c r="G34" s="5"/>
      <c r="H34" s="5"/>
      <c r="I34" s="5"/>
      <c r="J34" s="5"/>
      <c r="K34" s="5"/>
      <c r="L34" s="5"/>
      <c r="M34" s="52"/>
      <c r="N34" s="52"/>
    </row>
    <row r="35" spans="1:14" s="6" customFormat="1" ht="51" customHeight="1" hidden="1">
      <c r="A35" s="53"/>
      <c r="B35" s="53"/>
      <c r="C35" s="53"/>
      <c r="D35" s="9"/>
      <c r="E35" s="5"/>
      <c r="F35" s="5"/>
      <c r="G35" s="5"/>
      <c r="H35" s="5"/>
      <c r="I35" s="5"/>
      <c r="J35" s="5"/>
      <c r="K35" s="5"/>
      <c r="L35" s="5"/>
      <c r="M35" s="53"/>
      <c r="N35" s="53"/>
    </row>
    <row r="36" spans="1:14" s="6" customFormat="1" ht="33" customHeight="1" hidden="1">
      <c r="A36" s="54"/>
      <c r="B36" s="54"/>
      <c r="C36" s="54"/>
      <c r="D36" s="9"/>
      <c r="E36" s="5"/>
      <c r="F36" s="5"/>
      <c r="G36" s="5"/>
      <c r="H36" s="5"/>
      <c r="I36" s="5"/>
      <c r="J36" s="5"/>
      <c r="K36" s="5"/>
      <c r="L36" s="5"/>
      <c r="M36" s="54"/>
      <c r="N36" s="54"/>
    </row>
    <row r="37" spans="1:44" ht="0.75" customHeight="1" hidden="1">
      <c r="A37" s="67"/>
      <c r="B37" s="52"/>
      <c r="C37" s="52"/>
      <c r="D37" s="9"/>
      <c r="E37" s="5"/>
      <c r="F37" s="5"/>
      <c r="G37" s="5"/>
      <c r="H37" s="5"/>
      <c r="I37" s="5"/>
      <c r="J37" s="5"/>
      <c r="K37" s="5"/>
      <c r="L37" s="20"/>
      <c r="M37" s="52"/>
      <c r="N37" s="5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</row>
    <row r="38" spans="1:44" ht="37.5" customHeight="1" hidden="1">
      <c r="A38" s="68"/>
      <c r="B38" s="53"/>
      <c r="C38" s="53"/>
      <c r="D38" s="9"/>
      <c r="E38" s="5"/>
      <c r="F38" s="5"/>
      <c r="G38" s="5"/>
      <c r="H38" s="5"/>
      <c r="I38" s="5"/>
      <c r="J38" s="5"/>
      <c r="K38" s="5"/>
      <c r="L38" s="21"/>
      <c r="M38" s="53"/>
      <c r="N38" s="53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</row>
    <row r="39" spans="1:44" ht="60.75" customHeight="1" hidden="1">
      <c r="A39" s="69"/>
      <c r="B39" s="54"/>
      <c r="C39" s="54"/>
      <c r="D39" s="9"/>
      <c r="E39" s="5"/>
      <c r="F39" s="5"/>
      <c r="G39" s="5"/>
      <c r="H39" s="5"/>
      <c r="I39" s="5"/>
      <c r="J39" s="5"/>
      <c r="K39" s="5"/>
      <c r="L39" s="22"/>
      <c r="M39" s="54"/>
      <c r="N39" s="5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</row>
    <row r="40" spans="1:44" ht="19.5" customHeight="1" hidden="1">
      <c r="A40" s="67"/>
      <c r="B40" s="52"/>
      <c r="C40" s="52"/>
      <c r="D40" s="9"/>
      <c r="E40" s="5"/>
      <c r="F40" s="5"/>
      <c r="G40" s="5"/>
      <c r="H40" s="5"/>
      <c r="I40" s="5"/>
      <c r="J40" s="5"/>
      <c r="K40" s="5"/>
      <c r="L40" s="20"/>
      <c r="M40" s="52"/>
      <c r="N40" s="5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</row>
    <row r="41" spans="1:44" ht="15" hidden="1">
      <c r="A41" s="68"/>
      <c r="B41" s="53"/>
      <c r="C41" s="53"/>
      <c r="D41" s="9"/>
      <c r="E41" s="5"/>
      <c r="F41" s="5"/>
      <c r="G41" s="5"/>
      <c r="H41" s="5"/>
      <c r="I41" s="5"/>
      <c r="J41" s="5"/>
      <c r="K41" s="5"/>
      <c r="L41" s="21"/>
      <c r="M41" s="53"/>
      <c r="N41" s="53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</row>
    <row r="42" spans="1:44" ht="15" hidden="1">
      <c r="A42" s="69"/>
      <c r="B42" s="54"/>
      <c r="C42" s="54"/>
      <c r="D42" s="9"/>
      <c r="E42" s="5"/>
      <c r="F42" s="5"/>
      <c r="G42" s="5"/>
      <c r="H42" s="5"/>
      <c r="I42" s="5"/>
      <c r="J42" s="5"/>
      <c r="K42" s="5"/>
      <c r="L42" s="22"/>
      <c r="M42" s="54"/>
      <c r="N42" s="5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</row>
    <row r="43" spans="1:44" ht="15" hidden="1">
      <c r="A43" s="67"/>
      <c r="B43" s="52"/>
      <c r="C43" s="52"/>
      <c r="D43" s="9"/>
      <c r="E43" s="5"/>
      <c r="F43" s="5"/>
      <c r="G43" s="5"/>
      <c r="H43" s="5"/>
      <c r="I43" s="5"/>
      <c r="J43" s="5"/>
      <c r="K43" s="5"/>
      <c r="L43" s="5"/>
      <c r="M43" s="52"/>
      <c r="N43" s="21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</row>
    <row r="44" spans="1:44" ht="40.5" customHeight="1" hidden="1">
      <c r="A44" s="68"/>
      <c r="B44" s="53"/>
      <c r="C44" s="53"/>
      <c r="D44" s="9"/>
      <c r="E44" s="5"/>
      <c r="F44" s="5"/>
      <c r="G44" s="5"/>
      <c r="H44" s="5"/>
      <c r="I44" s="5"/>
      <c r="J44" s="5"/>
      <c r="K44" s="5"/>
      <c r="L44" s="21"/>
      <c r="M44" s="53"/>
      <c r="N44" s="21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</row>
    <row r="45" spans="1:44" ht="62.25" customHeight="1" hidden="1">
      <c r="A45" s="69"/>
      <c r="B45" s="54"/>
      <c r="C45" s="54"/>
      <c r="D45" s="9"/>
      <c r="E45" s="5"/>
      <c r="F45" s="5"/>
      <c r="G45" s="5"/>
      <c r="H45" s="5"/>
      <c r="I45" s="38"/>
      <c r="J45" s="5"/>
      <c r="K45" s="5"/>
      <c r="L45" s="22"/>
      <c r="M45" s="54"/>
      <c r="N45" s="21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</row>
    <row r="46" spans="1:44" ht="15" customHeight="1" hidden="1">
      <c r="A46" s="91"/>
      <c r="B46" s="52"/>
      <c r="C46" s="52"/>
      <c r="D46" s="9"/>
      <c r="E46" s="5"/>
      <c r="F46" s="5"/>
      <c r="G46" s="5"/>
      <c r="H46" s="5"/>
      <c r="I46" s="5"/>
      <c r="J46" s="5"/>
      <c r="K46" s="5"/>
      <c r="L46" s="20"/>
      <c r="M46" s="52"/>
      <c r="N46" s="5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</row>
    <row r="47" spans="1:44" ht="39.75" customHeight="1" hidden="1">
      <c r="A47" s="68"/>
      <c r="B47" s="53"/>
      <c r="C47" s="53"/>
      <c r="D47" s="9"/>
      <c r="E47" s="5"/>
      <c r="F47" s="5"/>
      <c r="G47" s="5"/>
      <c r="H47" s="5"/>
      <c r="I47" s="5"/>
      <c r="J47" s="5"/>
      <c r="K47" s="5"/>
      <c r="L47" s="21"/>
      <c r="M47" s="53"/>
      <c r="N47" s="53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</row>
    <row r="48" spans="1:44" ht="55.5" customHeight="1" hidden="1">
      <c r="A48" s="69"/>
      <c r="B48" s="54"/>
      <c r="C48" s="54"/>
      <c r="D48" s="9"/>
      <c r="E48" s="5"/>
      <c r="F48" s="5"/>
      <c r="G48" s="5"/>
      <c r="H48" s="5"/>
      <c r="I48" s="5"/>
      <c r="J48" s="5"/>
      <c r="K48" s="5"/>
      <c r="L48" s="22"/>
      <c r="M48" s="54"/>
      <c r="N48" s="5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</row>
    <row r="49" spans="1:44" ht="15" customHeight="1" hidden="1">
      <c r="A49" s="67"/>
      <c r="B49" s="52"/>
      <c r="C49" s="52"/>
      <c r="D49" s="9"/>
      <c r="E49" s="5"/>
      <c r="F49" s="5"/>
      <c r="G49" s="5"/>
      <c r="H49" s="5"/>
      <c r="I49" s="5"/>
      <c r="J49" s="5"/>
      <c r="K49" s="5"/>
      <c r="L49" s="5"/>
      <c r="M49" s="52"/>
      <c r="N49" s="5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</row>
    <row r="50" spans="1:44" ht="44.25" customHeight="1" hidden="1">
      <c r="A50" s="68"/>
      <c r="B50" s="53"/>
      <c r="C50" s="53"/>
      <c r="D50" s="9"/>
      <c r="E50" s="5"/>
      <c r="F50" s="5"/>
      <c r="G50" s="5"/>
      <c r="H50" s="5"/>
      <c r="I50" s="5"/>
      <c r="J50" s="5"/>
      <c r="K50" s="5"/>
      <c r="L50" s="21"/>
      <c r="M50" s="53"/>
      <c r="N50" s="53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</row>
    <row r="51" spans="1:44" ht="52.5" customHeight="1" hidden="1">
      <c r="A51" s="69"/>
      <c r="B51" s="54"/>
      <c r="C51" s="54"/>
      <c r="D51" s="9"/>
      <c r="E51" s="5"/>
      <c r="F51" s="5"/>
      <c r="G51" s="5"/>
      <c r="H51" s="5"/>
      <c r="I51" s="5"/>
      <c r="J51" s="5"/>
      <c r="K51" s="5"/>
      <c r="L51" s="22"/>
      <c r="M51" s="54"/>
      <c r="N51" s="5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</row>
    <row r="52" spans="1:44" s="10" customFormat="1" ht="15" customHeight="1">
      <c r="A52" s="52" t="s">
        <v>73</v>
      </c>
      <c r="B52" s="59" t="s">
        <v>100</v>
      </c>
      <c r="C52" s="52" t="s">
        <v>42</v>
      </c>
      <c r="D52" s="9" t="s">
        <v>8</v>
      </c>
      <c r="E52" s="5">
        <f aca="true" t="shared" si="7" ref="E52:L52">E53+E54</f>
        <v>27872</v>
      </c>
      <c r="F52" s="5">
        <f t="shared" si="7"/>
        <v>154468</v>
      </c>
      <c r="G52" s="5">
        <f t="shared" si="7"/>
        <v>30366</v>
      </c>
      <c r="H52" s="5">
        <f t="shared" si="7"/>
        <v>31865</v>
      </c>
      <c r="I52" s="5">
        <f t="shared" si="7"/>
        <v>30605</v>
      </c>
      <c r="J52" s="5">
        <f t="shared" si="7"/>
        <v>31041</v>
      </c>
      <c r="K52" s="5">
        <f t="shared" si="7"/>
        <v>30591</v>
      </c>
      <c r="L52" s="5">
        <f t="shared" si="7"/>
        <v>0</v>
      </c>
      <c r="M52" s="52" t="s">
        <v>13</v>
      </c>
      <c r="N52" s="5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</row>
    <row r="53" spans="1:44" s="10" customFormat="1" ht="35.25" customHeight="1">
      <c r="A53" s="53"/>
      <c r="B53" s="60"/>
      <c r="C53" s="53"/>
      <c r="D53" s="9" t="s">
        <v>9</v>
      </c>
      <c r="E53" s="5">
        <f>E57+E61+E64+E67+E70+E73+E76+E83+E86</f>
        <v>22700</v>
      </c>
      <c r="F53" s="44">
        <f aca="true" t="shared" si="8" ref="F53:K53">F57+F61+F64+F67+F70+F73+F76+F83+F86</f>
        <v>124164</v>
      </c>
      <c r="G53" s="44">
        <f t="shared" si="8"/>
        <v>24806</v>
      </c>
      <c r="H53" s="44">
        <f t="shared" si="8"/>
        <v>25833</v>
      </c>
      <c r="I53" s="44">
        <f t="shared" si="8"/>
        <v>24363</v>
      </c>
      <c r="J53" s="44">
        <f t="shared" si="8"/>
        <v>24581</v>
      </c>
      <c r="K53" s="44">
        <f t="shared" si="8"/>
        <v>24581</v>
      </c>
      <c r="L53" s="5">
        <f>L57+L61+L64+L67+L70+L73</f>
        <v>0</v>
      </c>
      <c r="M53" s="53"/>
      <c r="N53" s="53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</row>
    <row r="54" spans="1:44" s="10" customFormat="1" ht="71.25" customHeight="1">
      <c r="A54" s="53"/>
      <c r="B54" s="60"/>
      <c r="C54" s="53"/>
      <c r="D54" s="9" t="s">
        <v>43</v>
      </c>
      <c r="E54" s="5">
        <f>E58+E62+E65+E68+E71+E74+E77</f>
        <v>5172</v>
      </c>
      <c r="F54" s="44">
        <f aca="true" t="shared" si="9" ref="F54:K54">F58+F62+F65+F68+F71+F74+F77</f>
        <v>30304</v>
      </c>
      <c r="G54" s="44">
        <f t="shared" si="9"/>
        <v>5560</v>
      </c>
      <c r="H54" s="44">
        <f t="shared" si="9"/>
        <v>6032</v>
      </c>
      <c r="I54" s="44">
        <f t="shared" si="9"/>
        <v>6242</v>
      </c>
      <c r="J54" s="44">
        <f t="shared" si="9"/>
        <v>6460</v>
      </c>
      <c r="K54" s="44">
        <f t="shared" si="9"/>
        <v>6010</v>
      </c>
      <c r="L54" s="5">
        <f>L58+L62+L65+L68+L71+L74</f>
        <v>0</v>
      </c>
      <c r="M54" s="53"/>
      <c r="N54" s="53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</row>
    <row r="55" spans="1:44" s="10" customFormat="1" ht="71.25" customHeight="1">
      <c r="A55" s="54"/>
      <c r="B55" s="61"/>
      <c r="C55" s="54"/>
      <c r="D55" s="9"/>
      <c r="E55" s="5"/>
      <c r="F55" s="5"/>
      <c r="G55" s="5"/>
      <c r="H55" s="5"/>
      <c r="I55" s="5"/>
      <c r="J55" s="5"/>
      <c r="K55" s="5"/>
      <c r="L55" s="5" t="e">
        <f>#REF!</f>
        <v>#REF!</v>
      </c>
      <c r="M55" s="54"/>
      <c r="N55" s="5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</row>
    <row r="56" spans="1:14" s="6" customFormat="1" ht="15" customHeight="1">
      <c r="A56" s="52" t="s">
        <v>12</v>
      </c>
      <c r="B56" s="52" t="s">
        <v>88</v>
      </c>
      <c r="C56" s="52" t="s">
        <v>42</v>
      </c>
      <c r="D56" s="9" t="s">
        <v>8</v>
      </c>
      <c r="E56" s="5">
        <f>E57+E58</f>
        <v>16409</v>
      </c>
      <c r="F56" s="5">
        <f aca="true" t="shared" si="10" ref="F56:L56">F57+F58</f>
        <v>91707</v>
      </c>
      <c r="G56" s="5">
        <f t="shared" si="10"/>
        <v>17199</v>
      </c>
      <c r="H56" s="5">
        <f t="shared" si="10"/>
        <v>18627</v>
      </c>
      <c r="I56" s="5">
        <f t="shared" si="10"/>
        <v>18627</v>
      </c>
      <c r="J56" s="5">
        <f t="shared" si="10"/>
        <v>18627</v>
      </c>
      <c r="K56" s="5">
        <f t="shared" si="10"/>
        <v>18627</v>
      </c>
      <c r="L56" s="5">
        <f t="shared" si="10"/>
        <v>0</v>
      </c>
      <c r="M56" s="52" t="s">
        <v>13</v>
      </c>
      <c r="N56" s="52" t="s">
        <v>61</v>
      </c>
    </row>
    <row r="57" spans="1:14" s="6" customFormat="1" ht="41.25" customHeight="1">
      <c r="A57" s="53"/>
      <c r="B57" s="53"/>
      <c r="C57" s="53"/>
      <c r="D57" s="9" t="s">
        <v>9</v>
      </c>
      <c r="E57" s="5">
        <v>16409</v>
      </c>
      <c r="F57" s="5">
        <f>G57+H57+I57+J57+K57</f>
        <v>91707</v>
      </c>
      <c r="G57" s="5">
        <v>17199</v>
      </c>
      <c r="H57" s="5">
        <v>18627</v>
      </c>
      <c r="I57" s="5">
        <v>18627</v>
      </c>
      <c r="J57" s="5">
        <v>18627</v>
      </c>
      <c r="K57" s="5">
        <v>18627</v>
      </c>
      <c r="L57" s="5">
        <v>0</v>
      </c>
      <c r="M57" s="53"/>
      <c r="N57" s="53"/>
    </row>
    <row r="58" spans="1:14" s="6" customFormat="1" ht="102" customHeight="1">
      <c r="A58" s="53"/>
      <c r="B58" s="53"/>
      <c r="C58" s="53"/>
      <c r="D58" s="9" t="s">
        <v>43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21"/>
      <c r="M58" s="53"/>
      <c r="N58" s="53"/>
    </row>
    <row r="59" spans="1:44" s="3" customFormat="1" ht="0.75" customHeight="1" hidden="1">
      <c r="A59" s="54"/>
      <c r="B59" s="54"/>
      <c r="C59" s="54"/>
      <c r="D59" s="28"/>
      <c r="E59" s="29"/>
      <c r="F59" s="5"/>
      <c r="G59" s="29"/>
      <c r="H59" s="29"/>
      <c r="I59" s="29"/>
      <c r="J59" s="29"/>
      <c r="K59" s="29"/>
      <c r="L59" s="32"/>
      <c r="M59" s="54"/>
      <c r="N59" s="54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</row>
    <row r="60" spans="1:44" ht="15" customHeight="1">
      <c r="A60" s="67" t="s">
        <v>75</v>
      </c>
      <c r="B60" s="52" t="s">
        <v>102</v>
      </c>
      <c r="C60" s="52" t="s">
        <v>42</v>
      </c>
      <c r="D60" s="9" t="s">
        <v>8</v>
      </c>
      <c r="E60" s="5">
        <f>E61+E62</f>
        <v>444</v>
      </c>
      <c r="F60" s="5">
        <f aca="true" t="shared" si="11" ref="F60:L60">F61+F62</f>
        <v>1238</v>
      </c>
      <c r="G60" s="5">
        <f t="shared" si="11"/>
        <v>122</v>
      </c>
      <c r="H60" s="5">
        <f t="shared" si="11"/>
        <v>279</v>
      </c>
      <c r="I60" s="5">
        <f t="shared" si="11"/>
        <v>279</v>
      </c>
      <c r="J60" s="5">
        <f t="shared" si="11"/>
        <v>279</v>
      </c>
      <c r="K60" s="5">
        <f t="shared" si="11"/>
        <v>279</v>
      </c>
      <c r="L60" s="5">
        <f t="shared" si="11"/>
        <v>0</v>
      </c>
      <c r="M60" s="52" t="s">
        <v>13</v>
      </c>
      <c r="N60" s="52" t="s">
        <v>62</v>
      </c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</row>
    <row r="61" spans="1:44" ht="36.75" customHeight="1">
      <c r="A61" s="68"/>
      <c r="B61" s="53"/>
      <c r="C61" s="53"/>
      <c r="D61" s="9" t="s">
        <v>9</v>
      </c>
      <c r="E61" s="5">
        <v>444</v>
      </c>
      <c r="F61" s="5">
        <f>G61+H61+I61+J61+K61</f>
        <v>1238</v>
      </c>
      <c r="G61" s="5">
        <v>122</v>
      </c>
      <c r="H61" s="5">
        <v>279</v>
      </c>
      <c r="I61" s="5">
        <v>279</v>
      </c>
      <c r="J61" s="5">
        <v>279</v>
      </c>
      <c r="K61" s="5">
        <v>279</v>
      </c>
      <c r="L61" s="21">
        <v>0</v>
      </c>
      <c r="M61" s="53"/>
      <c r="N61" s="53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</row>
    <row r="62" spans="1:44" ht="79.5" customHeight="1">
      <c r="A62" s="69"/>
      <c r="B62" s="54"/>
      <c r="C62" s="54"/>
      <c r="D62" s="9" t="s">
        <v>43</v>
      </c>
      <c r="E62" s="5">
        <v>0</v>
      </c>
      <c r="F62" s="5">
        <f>G62+H62+I62+J62+K62</f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22">
        <v>0</v>
      </c>
      <c r="M62" s="54"/>
      <c r="N62" s="5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</row>
    <row r="63" spans="1:44" ht="21.75" customHeight="1">
      <c r="A63" s="67" t="s">
        <v>76</v>
      </c>
      <c r="B63" s="52" t="s">
        <v>89</v>
      </c>
      <c r="C63" s="52" t="s">
        <v>42</v>
      </c>
      <c r="D63" s="9" t="s">
        <v>8</v>
      </c>
      <c r="E63" s="5">
        <f>E64+E65</f>
        <v>8994</v>
      </c>
      <c r="F63" s="5">
        <f aca="true" t="shared" si="12" ref="F63:L63">F64+F65</f>
        <v>53718</v>
      </c>
      <c r="G63" s="5">
        <f t="shared" si="12"/>
        <v>9610</v>
      </c>
      <c r="H63" s="5">
        <f t="shared" si="12"/>
        <v>10494</v>
      </c>
      <c r="I63" s="5">
        <f t="shared" si="12"/>
        <v>10914</v>
      </c>
      <c r="J63" s="5">
        <f t="shared" si="12"/>
        <v>11350</v>
      </c>
      <c r="K63" s="5">
        <f t="shared" si="12"/>
        <v>11350</v>
      </c>
      <c r="L63" s="5">
        <f t="shared" si="12"/>
        <v>0</v>
      </c>
      <c r="M63" s="52" t="s">
        <v>13</v>
      </c>
      <c r="N63" s="52" t="s">
        <v>63</v>
      </c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</row>
    <row r="64" spans="1:44" ht="39" customHeight="1">
      <c r="A64" s="68"/>
      <c r="B64" s="53"/>
      <c r="C64" s="53"/>
      <c r="D64" s="9" t="s">
        <v>9</v>
      </c>
      <c r="E64" s="5">
        <v>4497</v>
      </c>
      <c r="F64" s="5">
        <f aca="true" t="shared" si="13" ref="F64:F71">G64+H64+I64+J64+K64</f>
        <v>26859</v>
      </c>
      <c r="G64" s="5">
        <v>4805</v>
      </c>
      <c r="H64" s="5">
        <v>5247</v>
      </c>
      <c r="I64" s="5">
        <v>5457</v>
      </c>
      <c r="J64" s="5">
        <v>5675</v>
      </c>
      <c r="K64" s="5">
        <v>5675</v>
      </c>
      <c r="L64" s="21">
        <v>0</v>
      </c>
      <c r="M64" s="53"/>
      <c r="N64" s="53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</row>
    <row r="65" spans="1:44" ht="53.25" customHeight="1">
      <c r="A65" s="69"/>
      <c r="B65" s="54"/>
      <c r="C65" s="54"/>
      <c r="D65" s="9" t="s">
        <v>43</v>
      </c>
      <c r="E65" s="5">
        <v>4497</v>
      </c>
      <c r="F65" s="5">
        <f t="shared" si="13"/>
        <v>26859</v>
      </c>
      <c r="G65" s="5">
        <v>4805</v>
      </c>
      <c r="H65" s="5">
        <v>5247</v>
      </c>
      <c r="I65" s="5">
        <v>5457</v>
      </c>
      <c r="J65" s="5">
        <v>5675</v>
      </c>
      <c r="K65" s="5">
        <v>5675</v>
      </c>
      <c r="L65" s="22">
        <v>0</v>
      </c>
      <c r="M65" s="54"/>
      <c r="N65" s="5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</row>
    <row r="66" spans="1:14" ht="18.75" customHeight="1">
      <c r="A66" s="67" t="s">
        <v>77</v>
      </c>
      <c r="B66" s="67" t="s">
        <v>90</v>
      </c>
      <c r="C66" s="67" t="s">
        <v>48</v>
      </c>
      <c r="D66" s="7" t="s">
        <v>8</v>
      </c>
      <c r="E66" s="1">
        <f>E67+E68</f>
        <v>75</v>
      </c>
      <c r="F66" s="1">
        <f aca="true" t="shared" si="14" ref="F66:L66">F67+F68</f>
        <v>375</v>
      </c>
      <c r="G66" s="5">
        <f t="shared" si="14"/>
        <v>75</v>
      </c>
      <c r="H66" s="5">
        <f t="shared" si="14"/>
        <v>75</v>
      </c>
      <c r="I66" s="5">
        <f t="shared" si="14"/>
        <v>75</v>
      </c>
      <c r="J66" s="5">
        <f t="shared" si="14"/>
        <v>75</v>
      </c>
      <c r="K66" s="5">
        <f t="shared" si="14"/>
        <v>75</v>
      </c>
      <c r="L66" s="1">
        <f t="shared" si="14"/>
        <v>0</v>
      </c>
      <c r="M66" s="67" t="s">
        <v>13</v>
      </c>
      <c r="N66" s="67" t="s">
        <v>64</v>
      </c>
    </row>
    <row r="67" spans="1:14" ht="38.25" customHeight="1">
      <c r="A67" s="68"/>
      <c r="B67" s="68"/>
      <c r="C67" s="68"/>
      <c r="D67" s="7" t="s">
        <v>9</v>
      </c>
      <c r="E67" s="1">
        <v>0</v>
      </c>
      <c r="F67" s="1">
        <f t="shared" si="13"/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18">
        <v>0</v>
      </c>
      <c r="M67" s="68"/>
      <c r="N67" s="68"/>
    </row>
    <row r="68" spans="1:14" ht="38.25" customHeight="1">
      <c r="A68" s="69"/>
      <c r="B68" s="69"/>
      <c r="C68" s="69"/>
      <c r="D68" s="7" t="s">
        <v>49</v>
      </c>
      <c r="E68" s="1">
        <v>75</v>
      </c>
      <c r="F68" s="1">
        <f t="shared" si="13"/>
        <v>375</v>
      </c>
      <c r="G68" s="5">
        <v>75</v>
      </c>
      <c r="H68" s="5">
        <v>75</v>
      </c>
      <c r="I68" s="5">
        <v>75</v>
      </c>
      <c r="J68" s="5">
        <v>75</v>
      </c>
      <c r="K68" s="5">
        <v>75</v>
      </c>
      <c r="L68" s="19">
        <v>0</v>
      </c>
      <c r="M68" s="69"/>
      <c r="N68" s="69"/>
    </row>
    <row r="69" spans="1:14" ht="21" customHeight="1">
      <c r="A69" s="67" t="s">
        <v>78</v>
      </c>
      <c r="B69" s="67" t="s">
        <v>91</v>
      </c>
      <c r="C69" s="67" t="s">
        <v>42</v>
      </c>
      <c r="D69" s="7" t="s">
        <v>8</v>
      </c>
      <c r="E69" s="1">
        <f>E70+E71</f>
        <v>150</v>
      </c>
      <c r="F69" s="1">
        <f aca="true" t="shared" si="15" ref="F69:L69">F70+F71</f>
        <v>800</v>
      </c>
      <c r="G69" s="5">
        <f t="shared" si="15"/>
        <v>160</v>
      </c>
      <c r="H69" s="5">
        <f t="shared" si="15"/>
        <v>160</v>
      </c>
      <c r="I69" s="5">
        <f t="shared" si="15"/>
        <v>160</v>
      </c>
      <c r="J69" s="5">
        <f t="shared" si="15"/>
        <v>160</v>
      </c>
      <c r="K69" s="5">
        <f t="shared" si="15"/>
        <v>160</v>
      </c>
      <c r="L69" s="1">
        <f t="shared" si="15"/>
        <v>0</v>
      </c>
      <c r="M69" s="67" t="s">
        <v>13</v>
      </c>
      <c r="N69" s="67" t="s">
        <v>65</v>
      </c>
    </row>
    <row r="70" spans="1:14" ht="45" customHeight="1">
      <c r="A70" s="68"/>
      <c r="B70" s="68"/>
      <c r="C70" s="68"/>
      <c r="D70" s="7" t="s">
        <v>9</v>
      </c>
      <c r="E70" s="1">
        <v>0</v>
      </c>
      <c r="F70" s="1">
        <f t="shared" si="13"/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18">
        <v>0</v>
      </c>
      <c r="M70" s="68"/>
      <c r="N70" s="68"/>
    </row>
    <row r="71" spans="1:14" ht="48" customHeight="1">
      <c r="A71" s="69"/>
      <c r="B71" s="69"/>
      <c r="C71" s="69"/>
      <c r="D71" s="7" t="s">
        <v>49</v>
      </c>
      <c r="E71" s="1">
        <v>150</v>
      </c>
      <c r="F71" s="1">
        <f t="shared" si="13"/>
        <v>800</v>
      </c>
      <c r="G71" s="5">
        <v>160</v>
      </c>
      <c r="H71" s="5">
        <v>160</v>
      </c>
      <c r="I71" s="5">
        <v>160</v>
      </c>
      <c r="J71" s="5">
        <v>160</v>
      </c>
      <c r="K71" s="5">
        <v>160</v>
      </c>
      <c r="L71" s="19">
        <v>0</v>
      </c>
      <c r="M71" s="69"/>
      <c r="N71" s="69"/>
    </row>
    <row r="72" spans="1:14" ht="16.5" customHeight="1">
      <c r="A72" s="62" t="s">
        <v>79</v>
      </c>
      <c r="B72" s="67" t="s">
        <v>92</v>
      </c>
      <c r="C72" s="67" t="s">
        <v>42</v>
      </c>
      <c r="D72" s="7" t="s">
        <v>8</v>
      </c>
      <c r="E72" s="1">
        <f>E73+E74</f>
        <v>1800</v>
      </c>
      <c r="F72" s="1">
        <f aca="true" t="shared" si="16" ref="F72:L72">F73+F74</f>
        <v>5130</v>
      </c>
      <c r="G72" s="5">
        <f t="shared" si="16"/>
        <v>2100</v>
      </c>
      <c r="H72" s="5">
        <f t="shared" si="16"/>
        <v>2130</v>
      </c>
      <c r="I72" s="5">
        <f t="shared" si="16"/>
        <v>450</v>
      </c>
      <c r="J72" s="5">
        <f t="shared" si="16"/>
        <v>450</v>
      </c>
      <c r="K72" s="5">
        <f t="shared" si="16"/>
        <v>0</v>
      </c>
      <c r="L72" s="1">
        <f t="shared" si="16"/>
        <v>0</v>
      </c>
      <c r="M72" s="67" t="s">
        <v>13</v>
      </c>
      <c r="N72" s="67" t="s">
        <v>66</v>
      </c>
    </row>
    <row r="73" spans="1:14" ht="44.25" customHeight="1">
      <c r="A73" s="63"/>
      <c r="B73" s="68"/>
      <c r="C73" s="68"/>
      <c r="D73" s="7" t="s">
        <v>9</v>
      </c>
      <c r="E73" s="1">
        <v>1350</v>
      </c>
      <c r="F73" s="1">
        <f>G73+H73+I73+J73+K73</f>
        <v>3360</v>
      </c>
      <c r="G73" s="5">
        <v>1680</v>
      </c>
      <c r="H73" s="5">
        <v>1680</v>
      </c>
      <c r="I73" s="5">
        <v>0</v>
      </c>
      <c r="J73" s="5">
        <v>0</v>
      </c>
      <c r="K73" s="5">
        <v>0</v>
      </c>
      <c r="L73" s="18"/>
      <c r="M73" s="68"/>
      <c r="N73" s="68"/>
    </row>
    <row r="74" spans="1:14" ht="42.75" customHeight="1">
      <c r="A74" s="64"/>
      <c r="B74" s="69"/>
      <c r="C74" s="69"/>
      <c r="D74" s="7" t="s">
        <v>50</v>
      </c>
      <c r="E74" s="1">
        <v>450</v>
      </c>
      <c r="F74" s="1">
        <f>G74+H74+I74+J74+K74</f>
        <v>1770</v>
      </c>
      <c r="G74" s="5">
        <v>420</v>
      </c>
      <c r="H74" s="5">
        <v>450</v>
      </c>
      <c r="I74" s="5">
        <v>450</v>
      </c>
      <c r="J74" s="5">
        <v>450</v>
      </c>
      <c r="K74" s="5">
        <v>0</v>
      </c>
      <c r="L74" s="19">
        <v>0</v>
      </c>
      <c r="M74" s="69"/>
      <c r="N74" s="69"/>
    </row>
    <row r="75" spans="1:22" ht="42.75" customHeight="1">
      <c r="A75" s="55" t="s">
        <v>98</v>
      </c>
      <c r="B75" s="60" t="s">
        <v>101</v>
      </c>
      <c r="C75" s="53" t="s">
        <v>42</v>
      </c>
      <c r="D75" s="9" t="s">
        <v>8</v>
      </c>
      <c r="E75" s="5">
        <f>E76+E77</f>
        <v>0</v>
      </c>
      <c r="F75" s="5">
        <f aca="true" t="shared" si="17" ref="F75:K75">F76+F77</f>
        <v>1500</v>
      </c>
      <c r="G75" s="5">
        <f t="shared" si="17"/>
        <v>1100</v>
      </c>
      <c r="H75" s="5">
        <f t="shared" si="17"/>
        <v>100</v>
      </c>
      <c r="I75" s="5">
        <f t="shared" si="17"/>
        <v>100</v>
      </c>
      <c r="J75" s="5">
        <f t="shared" si="17"/>
        <v>100</v>
      </c>
      <c r="K75" s="5">
        <f t="shared" si="17"/>
        <v>100</v>
      </c>
      <c r="L75" s="22"/>
      <c r="M75" s="52" t="s">
        <v>13</v>
      </c>
      <c r="N75" s="52" t="s">
        <v>57</v>
      </c>
      <c r="O75" s="24"/>
      <c r="P75" s="24"/>
      <c r="Q75" s="24"/>
      <c r="R75" s="24"/>
      <c r="S75" s="24"/>
      <c r="T75" s="24"/>
      <c r="U75" s="24"/>
      <c r="V75" s="24"/>
    </row>
    <row r="76" spans="1:22" ht="42.75" customHeight="1">
      <c r="A76" s="56"/>
      <c r="B76" s="60"/>
      <c r="C76" s="53"/>
      <c r="D76" s="9" t="s">
        <v>9</v>
      </c>
      <c r="E76" s="5">
        <v>0</v>
      </c>
      <c r="F76" s="5">
        <f>G76+H76+I76+J76+K76</f>
        <v>1000</v>
      </c>
      <c r="G76" s="5">
        <v>1000</v>
      </c>
      <c r="H76" s="5">
        <v>0</v>
      </c>
      <c r="I76" s="5">
        <v>0</v>
      </c>
      <c r="J76" s="5">
        <v>0</v>
      </c>
      <c r="K76" s="5">
        <v>0</v>
      </c>
      <c r="L76" s="22"/>
      <c r="M76" s="53"/>
      <c r="N76" s="53"/>
      <c r="O76" s="24"/>
      <c r="P76" s="24"/>
      <c r="Q76" s="24"/>
      <c r="R76" s="24"/>
      <c r="S76" s="24"/>
      <c r="T76" s="24"/>
      <c r="U76" s="24"/>
      <c r="V76" s="24"/>
    </row>
    <row r="77" spans="1:22" ht="40.5" customHeight="1">
      <c r="A77" s="56"/>
      <c r="B77" s="61"/>
      <c r="C77" s="54"/>
      <c r="D77" s="9" t="s">
        <v>50</v>
      </c>
      <c r="E77" s="5">
        <v>0</v>
      </c>
      <c r="F77" s="5">
        <f>G77+H77+I77+J77+K77</f>
        <v>500</v>
      </c>
      <c r="G77" s="5">
        <v>100</v>
      </c>
      <c r="H77" s="5">
        <v>100</v>
      </c>
      <c r="I77" s="5">
        <v>100</v>
      </c>
      <c r="J77" s="5">
        <v>100</v>
      </c>
      <c r="K77" s="5">
        <v>100</v>
      </c>
      <c r="L77" s="22"/>
      <c r="M77" s="54"/>
      <c r="N77" s="54"/>
      <c r="O77" s="24"/>
      <c r="P77" s="24"/>
      <c r="Q77" s="24"/>
      <c r="R77" s="24"/>
      <c r="S77" s="24"/>
      <c r="T77" s="24"/>
      <c r="U77" s="24"/>
      <c r="V77" s="24"/>
    </row>
    <row r="78" spans="1:22" ht="42.75" customHeight="1" hidden="1">
      <c r="A78" s="57"/>
      <c r="B78" s="51"/>
      <c r="C78" s="52"/>
      <c r="D78" s="9"/>
      <c r="E78" s="5"/>
      <c r="F78" s="5"/>
      <c r="G78" s="5"/>
      <c r="H78" s="5"/>
      <c r="I78" s="5"/>
      <c r="J78" s="5"/>
      <c r="K78" s="5"/>
      <c r="L78" s="43"/>
      <c r="M78" s="52"/>
      <c r="N78" s="52"/>
      <c r="O78" s="24"/>
      <c r="P78" s="24"/>
      <c r="Q78" s="24"/>
      <c r="R78" s="24"/>
      <c r="S78" s="24"/>
      <c r="T78" s="24"/>
      <c r="U78" s="24"/>
      <c r="V78" s="24"/>
    </row>
    <row r="79" spans="1:22" ht="42.75" customHeight="1" hidden="1">
      <c r="A79" s="57"/>
      <c r="B79" s="51"/>
      <c r="C79" s="53"/>
      <c r="D79" s="9"/>
      <c r="E79" s="5"/>
      <c r="F79" s="5"/>
      <c r="G79" s="5"/>
      <c r="H79" s="5"/>
      <c r="I79" s="5"/>
      <c r="J79" s="5"/>
      <c r="K79" s="5"/>
      <c r="L79" s="43"/>
      <c r="M79" s="53"/>
      <c r="N79" s="53"/>
      <c r="O79" s="24"/>
      <c r="P79" s="24"/>
      <c r="Q79" s="24"/>
      <c r="R79" s="24"/>
      <c r="S79" s="24"/>
      <c r="T79" s="24"/>
      <c r="U79" s="24"/>
      <c r="V79" s="24"/>
    </row>
    <row r="80" spans="1:22" ht="42.75" customHeight="1" hidden="1">
      <c r="A80" s="57"/>
      <c r="B80" s="51"/>
      <c r="C80" s="53"/>
      <c r="D80" s="9"/>
      <c r="E80" s="5"/>
      <c r="F80" s="5"/>
      <c r="G80" s="5"/>
      <c r="H80" s="5"/>
      <c r="I80" s="5"/>
      <c r="J80" s="5"/>
      <c r="K80" s="5"/>
      <c r="L80" s="43"/>
      <c r="M80" s="53"/>
      <c r="N80" s="53"/>
      <c r="O80" s="24"/>
      <c r="P80" s="24"/>
      <c r="Q80" s="24"/>
      <c r="R80" s="24"/>
      <c r="S80" s="24"/>
      <c r="T80" s="24"/>
      <c r="U80" s="24"/>
      <c r="V80" s="24"/>
    </row>
    <row r="81" spans="1:22" ht="42.75" customHeight="1" hidden="1">
      <c r="A81" s="58"/>
      <c r="B81" s="51"/>
      <c r="C81" s="54"/>
      <c r="D81" s="9"/>
      <c r="E81" s="5"/>
      <c r="F81" s="5"/>
      <c r="G81" s="5"/>
      <c r="H81" s="5"/>
      <c r="I81" s="5"/>
      <c r="J81" s="5"/>
      <c r="K81" s="5"/>
      <c r="L81" s="43"/>
      <c r="M81" s="54"/>
      <c r="N81" s="54"/>
      <c r="O81" s="24"/>
      <c r="P81" s="24"/>
      <c r="Q81" s="24"/>
      <c r="R81" s="24"/>
      <c r="S81" s="24"/>
      <c r="T81" s="24"/>
      <c r="U81" s="24"/>
      <c r="V81" s="24"/>
    </row>
    <row r="82" spans="1:22" ht="31.5" customHeight="1">
      <c r="A82" s="52" t="s">
        <v>80</v>
      </c>
      <c r="B82" s="52" t="s">
        <v>51</v>
      </c>
      <c r="C82" s="52" t="s">
        <v>42</v>
      </c>
      <c r="D82" s="9" t="s">
        <v>8</v>
      </c>
      <c r="E82" s="5">
        <f>E83+E84</f>
        <v>2028</v>
      </c>
      <c r="F82" s="5">
        <f aca="true" t="shared" si="18" ref="F82:L82">F83+F84</f>
        <v>2190</v>
      </c>
      <c r="G82" s="5">
        <f t="shared" si="18"/>
        <v>2164</v>
      </c>
      <c r="H82" s="5">
        <f t="shared" si="18"/>
        <v>26</v>
      </c>
      <c r="I82" s="5">
        <f t="shared" si="18"/>
        <v>0</v>
      </c>
      <c r="J82" s="5">
        <f t="shared" si="18"/>
        <v>0</v>
      </c>
      <c r="K82" s="5">
        <f t="shared" si="18"/>
        <v>0</v>
      </c>
      <c r="L82" s="5" t="e">
        <f t="shared" si="18"/>
        <v>#REF!</v>
      </c>
      <c r="M82" s="52" t="s">
        <v>13</v>
      </c>
      <c r="N82" s="52"/>
      <c r="O82" s="24"/>
      <c r="P82" s="24"/>
      <c r="Q82" s="24"/>
      <c r="R82" s="24"/>
      <c r="S82" s="24"/>
      <c r="T82" s="24"/>
      <c r="U82" s="24"/>
      <c r="V82" s="24"/>
    </row>
    <row r="83" spans="1:22" ht="42" customHeight="1">
      <c r="A83" s="53"/>
      <c r="B83" s="53"/>
      <c r="C83" s="53"/>
      <c r="D83" s="9" t="s">
        <v>9</v>
      </c>
      <c r="E83" s="5">
        <f>E86</f>
        <v>0</v>
      </c>
      <c r="F83" s="5">
        <f aca="true" t="shared" si="19" ref="F83:K83">F86</f>
        <v>0</v>
      </c>
      <c r="G83" s="5">
        <f t="shared" si="19"/>
        <v>0</v>
      </c>
      <c r="H83" s="5">
        <f t="shared" si="19"/>
        <v>0</v>
      </c>
      <c r="I83" s="5">
        <f t="shared" si="19"/>
        <v>0</v>
      </c>
      <c r="J83" s="5">
        <f t="shared" si="19"/>
        <v>0</v>
      </c>
      <c r="K83" s="5">
        <f t="shared" si="19"/>
        <v>0</v>
      </c>
      <c r="L83" s="5" t="e">
        <f>L86+#REF!+L96+L99+L114+L117</f>
        <v>#REF!</v>
      </c>
      <c r="M83" s="53"/>
      <c r="N83" s="53"/>
      <c r="O83" s="24"/>
      <c r="P83" s="24"/>
      <c r="Q83" s="24"/>
      <c r="R83" s="24"/>
      <c r="S83" s="24"/>
      <c r="T83" s="24"/>
      <c r="U83" s="24"/>
      <c r="V83" s="24"/>
    </row>
    <row r="84" spans="1:22" ht="42" customHeight="1">
      <c r="A84" s="54"/>
      <c r="B84" s="54"/>
      <c r="C84" s="54"/>
      <c r="D84" s="9" t="s">
        <v>43</v>
      </c>
      <c r="E84" s="5">
        <f>E87</f>
        <v>2028</v>
      </c>
      <c r="F84" s="5">
        <f aca="true" t="shared" si="20" ref="F84:L84">F87</f>
        <v>2190</v>
      </c>
      <c r="G84" s="5">
        <f t="shared" si="20"/>
        <v>2164</v>
      </c>
      <c r="H84" s="5">
        <f t="shared" si="20"/>
        <v>26</v>
      </c>
      <c r="I84" s="5">
        <f t="shared" si="20"/>
        <v>0</v>
      </c>
      <c r="J84" s="5">
        <f t="shared" si="20"/>
        <v>0</v>
      </c>
      <c r="K84" s="5">
        <f t="shared" si="20"/>
        <v>0</v>
      </c>
      <c r="L84" s="5">
        <f t="shared" si="20"/>
        <v>0</v>
      </c>
      <c r="M84" s="54"/>
      <c r="N84" s="54"/>
      <c r="O84" s="24"/>
      <c r="P84" s="24"/>
      <c r="Q84" s="24"/>
      <c r="R84" s="24"/>
      <c r="S84" s="24"/>
      <c r="T84" s="24"/>
      <c r="U84" s="24"/>
      <c r="V84" s="24"/>
    </row>
    <row r="85" spans="1:22" ht="26.25" customHeight="1">
      <c r="A85" s="62" t="s">
        <v>81</v>
      </c>
      <c r="B85" s="52" t="s">
        <v>93</v>
      </c>
      <c r="C85" s="52" t="s">
        <v>42</v>
      </c>
      <c r="D85" s="9" t="s">
        <v>8</v>
      </c>
      <c r="E85" s="5">
        <f>E86+E87</f>
        <v>2028</v>
      </c>
      <c r="F85" s="5">
        <f aca="true" t="shared" si="21" ref="F85:K85">F86+F87</f>
        <v>2190</v>
      </c>
      <c r="G85" s="5">
        <f t="shared" si="21"/>
        <v>2164</v>
      </c>
      <c r="H85" s="5">
        <f t="shared" si="21"/>
        <v>26</v>
      </c>
      <c r="I85" s="5">
        <f t="shared" si="21"/>
        <v>0</v>
      </c>
      <c r="J85" s="5">
        <f t="shared" si="21"/>
        <v>0</v>
      </c>
      <c r="K85" s="5">
        <f t="shared" si="21"/>
        <v>0</v>
      </c>
      <c r="L85" s="22"/>
      <c r="M85" s="52" t="s">
        <v>13</v>
      </c>
      <c r="N85" s="52" t="s">
        <v>52</v>
      </c>
      <c r="O85" s="24"/>
      <c r="P85" s="24"/>
      <c r="Q85" s="24"/>
      <c r="R85" s="24"/>
      <c r="S85" s="24"/>
      <c r="T85" s="24"/>
      <c r="U85" s="24"/>
      <c r="V85" s="24"/>
    </row>
    <row r="86" spans="1:22" ht="42" customHeight="1">
      <c r="A86" s="63"/>
      <c r="B86" s="53"/>
      <c r="C86" s="53"/>
      <c r="D86" s="9" t="s">
        <v>9</v>
      </c>
      <c r="E86" s="5">
        <v>0</v>
      </c>
      <c r="F86" s="5">
        <f>G86</f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22"/>
      <c r="M86" s="53"/>
      <c r="N86" s="53"/>
      <c r="O86" s="24"/>
      <c r="P86" s="24"/>
      <c r="Q86" s="24"/>
      <c r="R86" s="24"/>
      <c r="S86" s="24"/>
      <c r="T86" s="24"/>
      <c r="U86" s="24"/>
      <c r="V86" s="24"/>
    </row>
    <row r="87" spans="1:195" ht="41.25" customHeight="1">
      <c r="A87" s="64"/>
      <c r="B87" s="54"/>
      <c r="C87" s="54"/>
      <c r="D87" s="9" t="s">
        <v>50</v>
      </c>
      <c r="E87" s="5">
        <v>2028</v>
      </c>
      <c r="F87" s="5">
        <f>G87+H87+I87+J87+K87</f>
        <v>2190</v>
      </c>
      <c r="G87" s="5">
        <v>2164</v>
      </c>
      <c r="H87" s="5">
        <v>26</v>
      </c>
      <c r="I87" s="5">
        <v>0</v>
      </c>
      <c r="J87" s="5">
        <v>0</v>
      </c>
      <c r="K87" s="5">
        <v>0</v>
      </c>
      <c r="L87" s="22"/>
      <c r="M87" s="54"/>
      <c r="N87" s="5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</row>
    <row r="88" spans="1:195" ht="18.75" customHeight="1" hidden="1">
      <c r="A88" s="65"/>
      <c r="B88" s="52"/>
      <c r="C88" s="52"/>
      <c r="D88" s="9"/>
      <c r="E88" s="5"/>
      <c r="F88" s="5"/>
      <c r="G88" s="5"/>
      <c r="H88" s="5"/>
      <c r="I88" s="5"/>
      <c r="J88" s="5"/>
      <c r="K88" s="5"/>
      <c r="L88" s="22"/>
      <c r="M88" s="52"/>
      <c r="N88" s="52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</row>
    <row r="89" spans="1:195" ht="42" customHeight="1" hidden="1">
      <c r="A89" s="65"/>
      <c r="B89" s="53"/>
      <c r="C89" s="53"/>
      <c r="D89" s="9"/>
      <c r="E89" s="5"/>
      <c r="F89" s="5"/>
      <c r="G89" s="5"/>
      <c r="H89" s="5"/>
      <c r="I89" s="5"/>
      <c r="J89" s="5"/>
      <c r="K89" s="5"/>
      <c r="L89" s="22"/>
      <c r="M89" s="53"/>
      <c r="N89" s="53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</row>
    <row r="90" spans="1:195" ht="42" customHeight="1" hidden="1">
      <c r="A90" s="65"/>
      <c r="B90" s="54"/>
      <c r="C90" s="54"/>
      <c r="D90" s="9"/>
      <c r="E90" s="5"/>
      <c r="F90" s="5"/>
      <c r="G90" s="5"/>
      <c r="H90" s="5"/>
      <c r="I90" s="5"/>
      <c r="J90" s="5"/>
      <c r="K90" s="5"/>
      <c r="L90" s="22"/>
      <c r="M90" s="53"/>
      <c r="N90" s="53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</row>
    <row r="91" spans="1:195" ht="22.5" customHeight="1" hidden="1">
      <c r="A91" s="65"/>
      <c r="B91" s="53"/>
      <c r="C91" s="52"/>
      <c r="D91" s="9"/>
      <c r="E91" s="5"/>
      <c r="F91" s="5"/>
      <c r="G91" s="5"/>
      <c r="H91" s="5"/>
      <c r="I91" s="5"/>
      <c r="J91" s="5"/>
      <c r="K91" s="5"/>
      <c r="L91" s="22"/>
      <c r="M91" s="52"/>
      <c r="N91" s="52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</row>
    <row r="92" spans="1:195" ht="42" customHeight="1" hidden="1">
      <c r="A92" s="65"/>
      <c r="B92" s="53"/>
      <c r="C92" s="53"/>
      <c r="D92" s="9"/>
      <c r="E92" s="5"/>
      <c r="F92" s="5"/>
      <c r="G92" s="5"/>
      <c r="H92" s="5"/>
      <c r="I92" s="5"/>
      <c r="J92" s="5"/>
      <c r="K92" s="5"/>
      <c r="L92" s="22"/>
      <c r="M92" s="53"/>
      <c r="N92" s="53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</row>
    <row r="93" spans="1:195" ht="42" customHeight="1" hidden="1">
      <c r="A93" s="65"/>
      <c r="B93" s="54"/>
      <c r="C93" s="54"/>
      <c r="D93" s="9"/>
      <c r="E93" s="5"/>
      <c r="F93" s="5"/>
      <c r="G93" s="5"/>
      <c r="H93" s="5"/>
      <c r="I93" s="5"/>
      <c r="J93" s="5"/>
      <c r="K93" s="5"/>
      <c r="L93" s="22"/>
      <c r="M93" s="54"/>
      <c r="N93" s="5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</row>
    <row r="94" spans="1:195" s="10" customFormat="1" ht="23.25" customHeight="1">
      <c r="A94" s="92" t="s">
        <v>82</v>
      </c>
      <c r="B94" s="59" t="s">
        <v>99</v>
      </c>
      <c r="C94" s="52" t="s">
        <v>44</v>
      </c>
      <c r="D94" s="31" t="s">
        <v>8</v>
      </c>
      <c r="E94" s="22">
        <f>E95+E96</f>
        <v>8333</v>
      </c>
      <c r="F94" s="22">
        <f aca="true" t="shared" si="22" ref="F94:L94">F95+F96</f>
        <v>109254</v>
      </c>
      <c r="G94" s="38">
        <f t="shared" si="22"/>
        <v>61254</v>
      </c>
      <c r="H94" s="38">
        <f t="shared" si="22"/>
        <v>0</v>
      </c>
      <c r="I94" s="38">
        <f t="shared" si="22"/>
        <v>48000</v>
      </c>
      <c r="J94" s="38">
        <f t="shared" si="22"/>
        <v>0</v>
      </c>
      <c r="K94" s="38">
        <f t="shared" si="22"/>
        <v>0</v>
      </c>
      <c r="L94" s="22">
        <f t="shared" si="22"/>
        <v>0</v>
      </c>
      <c r="M94" s="52" t="s">
        <v>13</v>
      </c>
      <c r="N94" s="52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</row>
    <row r="95" spans="1:195" s="10" customFormat="1" ht="40.5" customHeight="1">
      <c r="A95" s="93"/>
      <c r="B95" s="60"/>
      <c r="C95" s="53"/>
      <c r="D95" s="9" t="s">
        <v>9</v>
      </c>
      <c r="E95" s="5">
        <f>E98</f>
        <v>0</v>
      </c>
      <c r="F95" s="5">
        <f aca="true" t="shared" si="23" ref="F95:L95">F98</f>
        <v>96778</v>
      </c>
      <c r="G95" s="5">
        <f t="shared" si="23"/>
        <v>48778</v>
      </c>
      <c r="H95" s="5">
        <f t="shared" si="23"/>
        <v>0</v>
      </c>
      <c r="I95" s="5">
        <f t="shared" si="23"/>
        <v>48000</v>
      </c>
      <c r="J95" s="5">
        <f t="shared" si="23"/>
        <v>0</v>
      </c>
      <c r="K95" s="5">
        <f t="shared" si="23"/>
        <v>0</v>
      </c>
      <c r="L95" s="5">
        <f t="shared" si="23"/>
        <v>0</v>
      </c>
      <c r="M95" s="53"/>
      <c r="N95" s="53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</row>
    <row r="96" spans="1:195" s="10" customFormat="1" ht="43.5" customHeight="1">
      <c r="A96" s="94"/>
      <c r="B96" s="61"/>
      <c r="C96" s="54"/>
      <c r="D96" s="9" t="s">
        <v>43</v>
      </c>
      <c r="E96" s="5">
        <f>E99</f>
        <v>8333</v>
      </c>
      <c r="F96" s="5">
        <f aca="true" t="shared" si="24" ref="F96:L96">F99</f>
        <v>12476</v>
      </c>
      <c r="G96" s="5">
        <f t="shared" si="24"/>
        <v>12476</v>
      </c>
      <c r="H96" s="5">
        <f t="shared" si="24"/>
        <v>0</v>
      </c>
      <c r="I96" s="5">
        <f t="shared" si="24"/>
        <v>0</v>
      </c>
      <c r="J96" s="5">
        <f t="shared" si="24"/>
        <v>0</v>
      </c>
      <c r="K96" s="5">
        <f t="shared" si="24"/>
        <v>0</v>
      </c>
      <c r="L96" s="5">
        <f t="shared" si="24"/>
        <v>0</v>
      </c>
      <c r="M96" s="54"/>
      <c r="N96" s="5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</row>
    <row r="97" spans="1:195" ht="20.25" customHeight="1">
      <c r="A97" s="67" t="s">
        <v>83</v>
      </c>
      <c r="B97" s="52" t="s">
        <v>84</v>
      </c>
      <c r="C97" s="67" t="s">
        <v>42</v>
      </c>
      <c r="D97" s="7" t="s">
        <v>8</v>
      </c>
      <c r="E97" s="1">
        <f>E98+E99</f>
        <v>8333</v>
      </c>
      <c r="F97" s="1">
        <f aca="true" t="shared" si="25" ref="F97:L97">F98+F99</f>
        <v>109254</v>
      </c>
      <c r="G97" s="5">
        <f t="shared" si="25"/>
        <v>61254</v>
      </c>
      <c r="H97" s="5">
        <f t="shared" si="25"/>
        <v>0</v>
      </c>
      <c r="I97" s="5">
        <f t="shared" si="25"/>
        <v>48000</v>
      </c>
      <c r="J97" s="5">
        <f t="shared" si="25"/>
        <v>0</v>
      </c>
      <c r="K97" s="5">
        <f t="shared" si="25"/>
        <v>0</v>
      </c>
      <c r="L97" s="1">
        <f t="shared" si="25"/>
        <v>0</v>
      </c>
      <c r="M97" s="67" t="s">
        <v>13</v>
      </c>
      <c r="N97" s="67" t="s">
        <v>97</v>
      </c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</row>
    <row r="98" spans="1:195" ht="42" customHeight="1">
      <c r="A98" s="68"/>
      <c r="B98" s="53"/>
      <c r="C98" s="68"/>
      <c r="D98" s="7" t="s">
        <v>9</v>
      </c>
      <c r="E98" s="1">
        <v>0</v>
      </c>
      <c r="F98" s="1">
        <f>G98+H98+I98+J98+K98</f>
        <v>96778</v>
      </c>
      <c r="G98" s="36">
        <v>48778</v>
      </c>
      <c r="H98" s="36">
        <v>0</v>
      </c>
      <c r="I98" s="36">
        <v>48000</v>
      </c>
      <c r="J98" s="36">
        <v>0</v>
      </c>
      <c r="K98" s="36">
        <v>0</v>
      </c>
      <c r="L98" s="1">
        <v>0</v>
      </c>
      <c r="M98" s="68"/>
      <c r="N98" s="68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</row>
    <row r="99" spans="1:195" ht="172.5" customHeight="1">
      <c r="A99" s="69"/>
      <c r="B99" s="54"/>
      <c r="C99" s="69"/>
      <c r="D99" s="7" t="s">
        <v>53</v>
      </c>
      <c r="E99" s="1">
        <v>8333</v>
      </c>
      <c r="F99" s="1">
        <f>G99+H99+I99+J99+K99</f>
        <v>12476</v>
      </c>
      <c r="G99" s="5">
        <v>12476</v>
      </c>
      <c r="H99" s="5">
        <v>0</v>
      </c>
      <c r="I99" s="5">
        <v>0</v>
      </c>
      <c r="J99" s="5"/>
      <c r="K99" s="5"/>
      <c r="L99" s="35">
        <v>0</v>
      </c>
      <c r="M99" s="69"/>
      <c r="N99" s="69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</row>
    <row r="100" spans="1:195" ht="35.25" customHeight="1">
      <c r="A100" s="114" t="s">
        <v>106</v>
      </c>
      <c r="B100" s="114" t="s">
        <v>109</v>
      </c>
      <c r="C100" s="114" t="s">
        <v>42</v>
      </c>
      <c r="D100" s="115" t="s">
        <v>21</v>
      </c>
      <c r="E100" s="116">
        <f aca="true" t="shared" si="26" ref="E100:K100">E101+E102+E103</f>
        <v>0</v>
      </c>
      <c r="F100" s="116">
        <f t="shared" si="26"/>
        <v>5275</v>
      </c>
      <c r="G100" s="116">
        <f t="shared" si="26"/>
        <v>0</v>
      </c>
      <c r="H100" s="116">
        <f t="shared" si="26"/>
        <v>5275</v>
      </c>
      <c r="I100" s="116">
        <f t="shared" si="26"/>
        <v>0</v>
      </c>
      <c r="J100" s="116">
        <f t="shared" si="26"/>
        <v>0</v>
      </c>
      <c r="K100" s="116">
        <f t="shared" si="26"/>
        <v>0</v>
      </c>
      <c r="L100" s="117"/>
      <c r="M100" s="114" t="s">
        <v>13</v>
      </c>
      <c r="N100" s="118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</row>
    <row r="101" spans="1:195" ht="48" customHeight="1">
      <c r="A101" s="119"/>
      <c r="B101" s="119"/>
      <c r="C101" s="119"/>
      <c r="D101" s="115" t="s">
        <v>9</v>
      </c>
      <c r="E101" s="116">
        <f>E105+E109</f>
        <v>0</v>
      </c>
      <c r="F101" s="116">
        <f aca="true" t="shared" si="27" ref="F101:K101">F105+F109</f>
        <v>1298.7</v>
      </c>
      <c r="G101" s="116">
        <f t="shared" si="27"/>
        <v>0</v>
      </c>
      <c r="H101" s="116">
        <f t="shared" si="27"/>
        <v>1298.7</v>
      </c>
      <c r="I101" s="116">
        <f t="shared" si="27"/>
        <v>0</v>
      </c>
      <c r="J101" s="116">
        <f t="shared" si="27"/>
        <v>0</v>
      </c>
      <c r="K101" s="116">
        <f t="shared" si="27"/>
        <v>0</v>
      </c>
      <c r="L101" s="117"/>
      <c r="M101" s="119"/>
      <c r="N101" s="118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  <c r="GJ101" s="24"/>
      <c r="GK101" s="24"/>
      <c r="GL101" s="24"/>
      <c r="GM101" s="24"/>
    </row>
    <row r="102" spans="1:195" ht="47.25" customHeight="1">
      <c r="A102" s="119"/>
      <c r="B102" s="119"/>
      <c r="C102" s="119"/>
      <c r="D102" s="115" t="s">
        <v>50</v>
      </c>
      <c r="E102" s="116">
        <f>E106+E110</f>
        <v>0</v>
      </c>
      <c r="F102" s="116">
        <f aca="true" t="shared" si="28" ref="F102:K102">F106+F110</f>
        <v>1568.6000000000001</v>
      </c>
      <c r="G102" s="116">
        <f t="shared" si="28"/>
        <v>0</v>
      </c>
      <c r="H102" s="116">
        <f t="shared" si="28"/>
        <v>1568.6000000000001</v>
      </c>
      <c r="I102" s="116">
        <f t="shared" si="28"/>
        <v>0</v>
      </c>
      <c r="J102" s="116">
        <f t="shared" si="28"/>
        <v>0</v>
      </c>
      <c r="K102" s="116">
        <f t="shared" si="28"/>
        <v>0</v>
      </c>
      <c r="L102" s="117"/>
      <c r="M102" s="119"/>
      <c r="N102" s="118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</row>
    <row r="103" spans="1:195" ht="34.5" customHeight="1">
      <c r="A103" s="120"/>
      <c r="B103" s="120"/>
      <c r="C103" s="120"/>
      <c r="D103" s="115" t="s">
        <v>103</v>
      </c>
      <c r="E103" s="116">
        <f>E111+E107</f>
        <v>0</v>
      </c>
      <c r="F103" s="116">
        <f aca="true" t="shared" si="29" ref="F103:K103">F111+F107</f>
        <v>2407.7</v>
      </c>
      <c r="G103" s="116">
        <f t="shared" si="29"/>
        <v>0</v>
      </c>
      <c r="H103" s="116">
        <f t="shared" si="29"/>
        <v>2407.7</v>
      </c>
      <c r="I103" s="116">
        <f t="shared" si="29"/>
        <v>0</v>
      </c>
      <c r="J103" s="116">
        <f t="shared" si="29"/>
        <v>0</v>
      </c>
      <c r="K103" s="116">
        <f t="shared" si="29"/>
        <v>0</v>
      </c>
      <c r="L103" s="117"/>
      <c r="M103" s="120"/>
      <c r="N103" s="118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</row>
    <row r="104" spans="1:195" ht="34.5" customHeight="1">
      <c r="A104" s="114" t="s">
        <v>105</v>
      </c>
      <c r="B104" s="121" t="s">
        <v>110</v>
      </c>
      <c r="C104" s="114" t="s">
        <v>42</v>
      </c>
      <c r="D104" s="115" t="s">
        <v>21</v>
      </c>
      <c r="E104" s="116">
        <v>0</v>
      </c>
      <c r="F104" s="116">
        <f aca="true" t="shared" si="30" ref="F104:K104">F105+F106+F107</f>
        <v>3290.3999999999996</v>
      </c>
      <c r="G104" s="116">
        <f t="shared" si="30"/>
        <v>0</v>
      </c>
      <c r="H104" s="116">
        <f t="shared" si="30"/>
        <v>3290.3999999999996</v>
      </c>
      <c r="I104" s="116">
        <f t="shared" si="30"/>
        <v>0</v>
      </c>
      <c r="J104" s="116">
        <f t="shared" si="30"/>
        <v>0</v>
      </c>
      <c r="K104" s="116">
        <f t="shared" si="30"/>
        <v>0</v>
      </c>
      <c r="L104" s="117"/>
      <c r="M104" s="114" t="s">
        <v>13</v>
      </c>
      <c r="N104" s="114" t="s">
        <v>104</v>
      </c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</row>
    <row r="105" spans="1:195" ht="42.75" customHeight="1">
      <c r="A105" s="119"/>
      <c r="B105" s="121"/>
      <c r="C105" s="119"/>
      <c r="D105" s="115" t="s">
        <v>9</v>
      </c>
      <c r="E105" s="116">
        <v>0</v>
      </c>
      <c r="F105" s="116">
        <v>802.5</v>
      </c>
      <c r="G105" s="116">
        <v>0</v>
      </c>
      <c r="H105" s="116">
        <v>802.5</v>
      </c>
      <c r="I105" s="116">
        <v>0</v>
      </c>
      <c r="J105" s="116">
        <v>0</v>
      </c>
      <c r="K105" s="116">
        <v>0</v>
      </c>
      <c r="L105" s="117"/>
      <c r="M105" s="119"/>
      <c r="N105" s="119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</row>
    <row r="106" spans="1:195" ht="42" customHeight="1">
      <c r="A106" s="119"/>
      <c r="B106" s="121"/>
      <c r="C106" s="119"/>
      <c r="D106" s="115" t="s">
        <v>50</v>
      </c>
      <c r="E106" s="116">
        <v>0</v>
      </c>
      <c r="F106" s="116">
        <v>80.2</v>
      </c>
      <c r="G106" s="116">
        <v>0</v>
      </c>
      <c r="H106" s="116">
        <v>80.2</v>
      </c>
      <c r="I106" s="116">
        <v>0</v>
      </c>
      <c r="J106" s="116">
        <v>0</v>
      </c>
      <c r="K106" s="116">
        <v>0</v>
      </c>
      <c r="L106" s="117"/>
      <c r="M106" s="119"/>
      <c r="N106" s="119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</row>
    <row r="107" spans="1:195" ht="34.5" customHeight="1">
      <c r="A107" s="119"/>
      <c r="B107" s="121"/>
      <c r="C107" s="120"/>
      <c r="D107" s="115" t="s">
        <v>103</v>
      </c>
      <c r="E107" s="116">
        <v>0</v>
      </c>
      <c r="F107" s="116">
        <v>2407.7</v>
      </c>
      <c r="G107" s="116">
        <v>0</v>
      </c>
      <c r="H107" s="116">
        <v>2407.7</v>
      </c>
      <c r="I107" s="116">
        <v>0</v>
      </c>
      <c r="J107" s="116">
        <v>0</v>
      </c>
      <c r="K107" s="116">
        <v>0</v>
      </c>
      <c r="L107" s="117"/>
      <c r="M107" s="120"/>
      <c r="N107" s="120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</row>
    <row r="108" spans="1:195" ht="34.5" customHeight="1">
      <c r="A108" s="122" t="s">
        <v>107</v>
      </c>
      <c r="B108" s="121" t="s">
        <v>108</v>
      </c>
      <c r="C108" s="114" t="s">
        <v>42</v>
      </c>
      <c r="D108" s="115" t="s">
        <v>21</v>
      </c>
      <c r="E108" s="116">
        <f aca="true" t="shared" si="31" ref="E108:K108">E109+E110+E111</f>
        <v>0</v>
      </c>
      <c r="F108" s="116">
        <f t="shared" si="31"/>
        <v>1984.6000000000001</v>
      </c>
      <c r="G108" s="116">
        <f t="shared" si="31"/>
        <v>0</v>
      </c>
      <c r="H108" s="116">
        <f t="shared" si="31"/>
        <v>1984.6000000000001</v>
      </c>
      <c r="I108" s="116">
        <f t="shared" si="31"/>
        <v>0</v>
      </c>
      <c r="J108" s="116">
        <f t="shared" si="31"/>
        <v>0</v>
      </c>
      <c r="K108" s="116">
        <f t="shared" si="31"/>
        <v>0</v>
      </c>
      <c r="L108" s="117"/>
      <c r="M108" s="114" t="s">
        <v>13</v>
      </c>
      <c r="N108" s="114" t="s">
        <v>104</v>
      </c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</row>
    <row r="109" spans="1:195" ht="37.5" customHeight="1">
      <c r="A109" s="123"/>
      <c r="B109" s="121"/>
      <c r="C109" s="119"/>
      <c r="D109" s="115" t="s">
        <v>9</v>
      </c>
      <c r="E109" s="116">
        <v>0</v>
      </c>
      <c r="F109" s="116">
        <f>G109+H109+I109+J109+K109</f>
        <v>496.2</v>
      </c>
      <c r="G109" s="116">
        <v>0</v>
      </c>
      <c r="H109" s="116">
        <v>496.2</v>
      </c>
      <c r="I109" s="116">
        <v>0</v>
      </c>
      <c r="J109" s="116">
        <v>0</v>
      </c>
      <c r="K109" s="116">
        <v>0</v>
      </c>
      <c r="L109" s="117"/>
      <c r="M109" s="119"/>
      <c r="N109" s="119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</row>
    <row r="110" spans="1:195" ht="39.75" customHeight="1">
      <c r="A110" s="123"/>
      <c r="B110" s="121"/>
      <c r="C110" s="119"/>
      <c r="D110" s="115" t="s">
        <v>50</v>
      </c>
      <c r="E110" s="116">
        <v>0</v>
      </c>
      <c r="F110" s="116">
        <f>G110+H110+I110+J110+K110</f>
        <v>1488.4</v>
      </c>
      <c r="G110" s="116">
        <v>0</v>
      </c>
      <c r="H110" s="116">
        <v>1488.4</v>
      </c>
      <c r="I110" s="116">
        <v>0</v>
      </c>
      <c r="J110" s="116">
        <v>0</v>
      </c>
      <c r="K110" s="116">
        <v>0</v>
      </c>
      <c r="L110" s="117"/>
      <c r="M110" s="119"/>
      <c r="N110" s="119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</row>
    <row r="111" spans="1:195" ht="36.75" customHeight="1">
      <c r="A111" s="124"/>
      <c r="B111" s="121"/>
      <c r="C111" s="120"/>
      <c r="D111" s="115" t="s">
        <v>103</v>
      </c>
      <c r="E111" s="116">
        <v>0</v>
      </c>
      <c r="F111" s="116">
        <v>0</v>
      </c>
      <c r="G111" s="116">
        <v>0</v>
      </c>
      <c r="H111" s="116">
        <v>0</v>
      </c>
      <c r="I111" s="116">
        <v>0</v>
      </c>
      <c r="J111" s="116">
        <v>0</v>
      </c>
      <c r="K111" s="116">
        <v>0</v>
      </c>
      <c r="L111" s="117"/>
      <c r="M111" s="120"/>
      <c r="N111" s="120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</row>
    <row r="112" spans="1:195" s="4" customFormat="1" ht="15" customHeight="1">
      <c r="A112" s="45"/>
      <c r="B112" s="45" t="s">
        <v>31</v>
      </c>
      <c r="C112" s="48" t="s">
        <v>42</v>
      </c>
      <c r="D112" s="28" t="s">
        <v>8</v>
      </c>
      <c r="E112" s="29">
        <f>E113+E114+E115</f>
        <v>408363</v>
      </c>
      <c r="F112" s="29">
        <f aca="true" t="shared" si="32" ref="F112:K112">F113+F114+F115</f>
        <v>2487034</v>
      </c>
      <c r="G112" s="29">
        <f t="shared" si="32"/>
        <v>522209</v>
      </c>
      <c r="H112" s="29">
        <f t="shared" si="32"/>
        <v>484180.00000000006</v>
      </c>
      <c r="I112" s="29">
        <f t="shared" si="32"/>
        <v>525411</v>
      </c>
      <c r="J112" s="29">
        <f t="shared" si="32"/>
        <v>477629</v>
      </c>
      <c r="K112" s="29">
        <f t="shared" si="32"/>
        <v>477605</v>
      </c>
      <c r="L112" s="29" t="e">
        <f>L113+L114</f>
        <v>#REF!</v>
      </c>
      <c r="M112" s="45" t="s">
        <v>13</v>
      </c>
      <c r="N112" s="45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</row>
    <row r="113" spans="1:195" s="4" customFormat="1" ht="39.75" customHeight="1">
      <c r="A113" s="46"/>
      <c r="B113" s="46"/>
      <c r="C113" s="49"/>
      <c r="D113" s="28" t="s">
        <v>9</v>
      </c>
      <c r="E113" s="29">
        <f>E95+E89+E83+E53+E11+E101</f>
        <v>335251</v>
      </c>
      <c r="F113" s="29">
        <f aca="true" t="shared" si="33" ref="F113:K113">F95+F89+F83+F53+F11+F101</f>
        <v>1987750.7</v>
      </c>
      <c r="G113" s="29">
        <f t="shared" si="33"/>
        <v>420238</v>
      </c>
      <c r="H113" s="29">
        <f t="shared" si="33"/>
        <v>381845.7</v>
      </c>
      <c r="I113" s="29">
        <f t="shared" si="33"/>
        <v>427077</v>
      </c>
      <c r="J113" s="29">
        <f t="shared" si="33"/>
        <v>379295</v>
      </c>
      <c r="K113" s="29">
        <f t="shared" si="33"/>
        <v>379295</v>
      </c>
      <c r="L113" s="29" t="e">
        <f>#REF!+#REF!</f>
        <v>#REF!</v>
      </c>
      <c r="M113" s="46"/>
      <c r="N113" s="46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</row>
    <row r="114" spans="1:195" s="4" customFormat="1" ht="43.5" customHeight="1">
      <c r="A114" s="46"/>
      <c r="B114" s="46"/>
      <c r="C114" s="49"/>
      <c r="D114" s="28" t="s">
        <v>53</v>
      </c>
      <c r="E114" s="29">
        <f>E96+E90+E84+E54+E12+E102</f>
        <v>73112</v>
      </c>
      <c r="F114" s="29">
        <f aca="true" t="shared" si="34" ref="F114:K114">F96+F90+F84+F54+F12+F102</f>
        <v>496875.6</v>
      </c>
      <c r="G114" s="29">
        <f t="shared" si="34"/>
        <v>101971</v>
      </c>
      <c r="H114" s="29">
        <f t="shared" si="34"/>
        <v>99926.6</v>
      </c>
      <c r="I114" s="29">
        <f t="shared" si="34"/>
        <v>98334</v>
      </c>
      <c r="J114" s="29">
        <f t="shared" si="34"/>
        <v>98334</v>
      </c>
      <c r="K114" s="29">
        <f t="shared" si="34"/>
        <v>98310</v>
      </c>
      <c r="L114" s="29" t="e">
        <f>#REF!+#REF!</f>
        <v>#REF!</v>
      </c>
      <c r="M114" s="46"/>
      <c r="N114" s="46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</row>
    <row r="115" spans="1:14" ht="36">
      <c r="A115" s="47"/>
      <c r="B115" s="47"/>
      <c r="C115" s="50"/>
      <c r="D115" s="41" t="s">
        <v>103</v>
      </c>
      <c r="E115" s="42">
        <f>E103</f>
        <v>0</v>
      </c>
      <c r="F115" s="42">
        <f aca="true" t="shared" si="35" ref="F115:K115">F103</f>
        <v>2407.7</v>
      </c>
      <c r="G115" s="42">
        <f t="shared" si="35"/>
        <v>0</v>
      </c>
      <c r="H115" s="42">
        <f t="shared" si="35"/>
        <v>2407.7</v>
      </c>
      <c r="I115" s="42">
        <f t="shared" si="35"/>
        <v>0</v>
      </c>
      <c r="J115" s="42">
        <f t="shared" si="35"/>
        <v>0</v>
      </c>
      <c r="K115" s="42">
        <f t="shared" si="35"/>
        <v>0</v>
      </c>
      <c r="L115" s="40"/>
      <c r="M115" s="47"/>
      <c r="N115" s="47"/>
    </row>
  </sheetData>
  <sheetProtection/>
  <mergeCells count="172">
    <mergeCell ref="A56:A59"/>
    <mergeCell ref="M60:M62"/>
    <mergeCell ref="C69:C71"/>
    <mergeCell ref="A69:A71"/>
    <mergeCell ref="A66:A68"/>
    <mergeCell ref="A49:A51"/>
    <mergeCell ref="B49:B51"/>
    <mergeCell ref="C49:C51"/>
    <mergeCell ref="M49:M51"/>
    <mergeCell ref="B60:B62"/>
    <mergeCell ref="B46:B48"/>
    <mergeCell ref="N49:N51"/>
    <mergeCell ref="M69:M71"/>
    <mergeCell ref="M56:M59"/>
    <mergeCell ref="N56:N59"/>
    <mergeCell ref="N69:N71"/>
    <mergeCell ref="N63:N65"/>
    <mergeCell ref="M46:M48"/>
    <mergeCell ref="N46:N48"/>
    <mergeCell ref="N60:N62"/>
    <mergeCell ref="A97:A99"/>
    <mergeCell ref="B97:B99"/>
    <mergeCell ref="C97:C99"/>
    <mergeCell ref="M97:M99"/>
    <mergeCell ref="N97:N99"/>
    <mergeCell ref="N72:N74"/>
    <mergeCell ref="M94:M96"/>
    <mergeCell ref="N94:N96"/>
    <mergeCell ref="B72:B74"/>
    <mergeCell ref="M72:M74"/>
    <mergeCell ref="B66:B68"/>
    <mergeCell ref="C63:C65"/>
    <mergeCell ref="A63:A65"/>
    <mergeCell ref="A94:A96"/>
    <mergeCell ref="B94:B96"/>
    <mergeCell ref="C94:C96"/>
    <mergeCell ref="A72:A74"/>
    <mergeCell ref="B63:B65"/>
    <mergeCell ref="A91:A93"/>
    <mergeCell ref="B88:B90"/>
    <mergeCell ref="A34:A36"/>
    <mergeCell ref="B34:B36"/>
    <mergeCell ref="C34:C36"/>
    <mergeCell ref="A43:A45"/>
    <mergeCell ref="B37:B39"/>
    <mergeCell ref="C37:C39"/>
    <mergeCell ref="C43:C45"/>
    <mergeCell ref="C60:C62"/>
    <mergeCell ref="N40:N42"/>
    <mergeCell ref="A40:A42"/>
    <mergeCell ref="B40:B42"/>
    <mergeCell ref="C40:C42"/>
    <mergeCell ref="M37:M39"/>
    <mergeCell ref="N37:N39"/>
    <mergeCell ref="A37:A39"/>
    <mergeCell ref="A46:A48"/>
    <mergeCell ref="A60:A62"/>
    <mergeCell ref="A16:A18"/>
    <mergeCell ref="B16:B18"/>
    <mergeCell ref="C16:C18"/>
    <mergeCell ref="A31:A33"/>
    <mergeCell ref="B31:B33"/>
    <mergeCell ref="C31:C33"/>
    <mergeCell ref="C46:C48"/>
    <mergeCell ref="B43:B45"/>
    <mergeCell ref="N19:N21"/>
    <mergeCell ref="M16:M18"/>
    <mergeCell ref="N16:N18"/>
    <mergeCell ref="A28:A30"/>
    <mergeCell ref="B28:B30"/>
    <mergeCell ref="C28:C30"/>
    <mergeCell ref="M28:M30"/>
    <mergeCell ref="N28:N30"/>
    <mergeCell ref="A22:A24"/>
    <mergeCell ref="B22:B24"/>
    <mergeCell ref="A25:A27"/>
    <mergeCell ref="B25:B27"/>
    <mergeCell ref="C25:C27"/>
    <mergeCell ref="A19:A21"/>
    <mergeCell ref="B19:B21"/>
    <mergeCell ref="C19:C21"/>
    <mergeCell ref="C22:C24"/>
    <mergeCell ref="H1:N1"/>
    <mergeCell ref="B2:M2"/>
    <mergeCell ref="A3:A4"/>
    <mergeCell ref="B3:B4"/>
    <mergeCell ref="C3:C4"/>
    <mergeCell ref="D3:D4"/>
    <mergeCell ref="E3:E4"/>
    <mergeCell ref="F3:F4"/>
    <mergeCell ref="G3:K3"/>
    <mergeCell ref="M3:M4"/>
    <mergeCell ref="N3:N4"/>
    <mergeCell ref="A13:A15"/>
    <mergeCell ref="B13:B15"/>
    <mergeCell ref="C13:C15"/>
    <mergeCell ref="M13:M15"/>
    <mergeCell ref="N13:N15"/>
    <mergeCell ref="A10:A12"/>
    <mergeCell ref="N10:N12"/>
    <mergeCell ref="N31:N33"/>
    <mergeCell ref="C56:C59"/>
    <mergeCell ref="M63:M65"/>
    <mergeCell ref="C88:C90"/>
    <mergeCell ref="M43:M45"/>
    <mergeCell ref="C66:C68"/>
    <mergeCell ref="N66:N68"/>
    <mergeCell ref="M66:M68"/>
    <mergeCell ref="M34:M36"/>
    <mergeCell ref="N34:N36"/>
    <mergeCell ref="B10:B12"/>
    <mergeCell ref="C10:C12"/>
    <mergeCell ref="M10:M12"/>
    <mergeCell ref="M19:M21"/>
    <mergeCell ref="B56:B59"/>
    <mergeCell ref="M75:M77"/>
    <mergeCell ref="M31:M33"/>
    <mergeCell ref="M40:M42"/>
    <mergeCell ref="B69:B71"/>
    <mergeCell ref="C72:C74"/>
    <mergeCell ref="A88:A90"/>
    <mergeCell ref="N91:N93"/>
    <mergeCell ref="N85:N87"/>
    <mergeCell ref="M85:M87"/>
    <mergeCell ref="N88:N90"/>
    <mergeCell ref="M22:M24"/>
    <mergeCell ref="N22:N24"/>
    <mergeCell ref="C85:C87"/>
    <mergeCell ref="M91:M93"/>
    <mergeCell ref="M88:M90"/>
    <mergeCell ref="A82:A84"/>
    <mergeCell ref="B82:B84"/>
    <mergeCell ref="C82:C84"/>
    <mergeCell ref="M82:M84"/>
    <mergeCell ref="A85:A87"/>
    <mergeCell ref="B85:B87"/>
    <mergeCell ref="A75:A77"/>
    <mergeCell ref="A78:A81"/>
    <mergeCell ref="B52:B55"/>
    <mergeCell ref="C52:C55"/>
    <mergeCell ref="M52:M55"/>
    <mergeCell ref="N52:N55"/>
    <mergeCell ref="A52:A55"/>
    <mergeCell ref="N75:N77"/>
    <mergeCell ref="B75:B77"/>
    <mergeCell ref="C75:C77"/>
    <mergeCell ref="N112:N115"/>
    <mergeCell ref="B78:B81"/>
    <mergeCell ref="C78:C81"/>
    <mergeCell ref="M78:M81"/>
    <mergeCell ref="N78:N81"/>
    <mergeCell ref="N82:N84"/>
    <mergeCell ref="B91:B93"/>
    <mergeCell ref="C91:C93"/>
    <mergeCell ref="C100:C103"/>
    <mergeCell ref="B108:B111"/>
    <mergeCell ref="M108:M111"/>
    <mergeCell ref="B104:B107"/>
    <mergeCell ref="A112:A115"/>
    <mergeCell ref="B112:B115"/>
    <mergeCell ref="C112:C115"/>
    <mergeCell ref="M112:M115"/>
    <mergeCell ref="A104:A107"/>
    <mergeCell ref="C104:C107"/>
    <mergeCell ref="N104:N107"/>
    <mergeCell ref="M104:M107"/>
    <mergeCell ref="N108:N111"/>
    <mergeCell ref="B100:B103"/>
    <mergeCell ref="M100:M103"/>
    <mergeCell ref="A108:A111"/>
    <mergeCell ref="C108:C111"/>
    <mergeCell ref="A100:A103"/>
  </mergeCells>
  <printOptions/>
  <pageMargins left="0.7086614173228347" right="0.31496062992125984" top="0.5511811023622047" bottom="0.5511811023622047" header="0.1968503937007874" footer="0.1968503937007874"/>
  <pageSetup horizontalDpi="600" verticalDpi="600" orientation="landscape" paperSize="9" scale="66" r:id="rId1"/>
  <rowBreaks count="2" manualBreakCount="2">
    <brk id="71" max="14" man="1"/>
    <brk id="9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view="pageBreakPreview" zoomScaleNormal="120" zoomScaleSheetLayoutView="100" zoomScalePageLayoutView="0" workbookViewId="0" topLeftCell="A7">
      <selection activeCell="A12" sqref="A12:I12"/>
    </sheetView>
  </sheetViews>
  <sheetFormatPr defaultColWidth="9.140625" defaultRowHeight="15"/>
  <cols>
    <col min="1" max="1" width="25.7109375" style="0" customWidth="1"/>
    <col min="2" max="2" width="11.7109375" style="0" customWidth="1"/>
    <col min="3" max="3" width="13.57421875" style="0" customWidth="1"/>
    <col min="9" max="9" width="11.57421875" style="0" customWidth="1"/>
  </cols>
  <sheetData>
    <row r="1" spans="6:9" ht="15">
      <c r="F1" s="99" t="s">
        <v>41</v>
      </c>
      <c r="G1" s="99"/>
      <c r="H1" s="99"/>
      <c r="I1" s="99"/>
    </row>
    <row r="2" spans="1:9" ht="76.5" customHeight="1">
      <c r="A2" s="109" t="s">
        <v>95</v>
      </c>
      <c r="B2" s="109"/>
      <c r="C2" s="109"/>
      <c r="D2" s="109"/>
      <c r="E2" s="109"/>
      <c r="F2" s="109"/>
      <c r="G2" s="109"/>
      <c r="H2" s="109"/>
      <c r="I2" s="109"/>
    </row>
    <row r="3" spans="1:9" ht="33.75" customHeight="1">
      <c r="A3" s="11" t="s">
        <v>32</v>
      </c>
      <c r="B3" s="110" t="s">
        <v>67</v>
      </c>
      <c r="C3" s="110"/>
      <c r="D3" s="110"/>
      <c r="E3" s="110"/>
      <c r="F3" s="110"/>
      <c r="G3" s="110"/>
      <c r="H3" s="110"/>
      <c r="I3" s="111"/>
    </row>
    <row r="4" spans="1:9" ht="12.75" customHeight="1">
      <c r="A4" s="11" t="s">
        <v>33</v>
      </c>
      <c r="B4" s="112"/>
      <c r="C4" s="112"/>
      <c r="D4" s="112"/>
      <c r="E4" s="112"/>
      <c r="F4" s="112"/>
      <c r="G4" s="112"/>
      <c r="H4" s="112"/>
      <c r="I4" s="113"/>
    </row>
    <row r="5" spans="1:9" ht="15" customHeight="1">
      <c r="A5" s="100" t="s">
        <v>70</v>
      </c>
      <c r="B5" s="103" t="s">
        <v>17</v>
      </c>
      <c r="C5" s="103" t="s">
        <v>18</v>
      </c>
      <c r="D5" s="105" t="s">
        <v>19</v>
      </c>
      <c r="E5" s="106"/>
      <c r="F5" s="106"/>
      <c r="G5" s="106"/>
      <c r="H5" s="106"/>
      <c r="I5" s="107"/>
    </row>
    <row r="6" spans="1:9" ht="35.25" customHeight="1">
      <c r="A6" s="101"/>
      <c r="B6" s="104"/>
      <c r="C6" s="104"/>
      <c r="D6" s="12" t="s">
        <v>20</v>
      </c>
      <c r="E6" s="12" t="s">
        <v>37</v>
      </c>
      <c r="F6" s="12" t="s">
        <v>38</v>
      </c>
      <c r="G6" s="12" t="s">
        <v>39</v>
      </c>
      <c r="H6" s="12" t="s">
        <v>55</v>
      </c>
      <c r="I6" s="12" t="s">
        <v>21</v>
      </c>
    </row>
    <row r="7" spans="1:9" ht="27" customHeight="1">
      <c r="A7" s="101"/>
      <c r="B7" s="103" t="s">
        <v>67</v>
      </c>
      <c r="C7" s="15" t="s">
        <v>22</v>
      </c>
      <c r="D7" s="39">
        <f aca="true" t="shared" si="0" ref="D7:I7">D8+D10+D9</f>
        <v>522209</v>
      </c>
      <c r="E7" s="39">
        <f t="shared" si="0"/>
        <v>484180.00000000006</v>
      </c>
      <c r="F7" s="39">
        <f t="shared" si="0"/>
        <v>525411</v>
      </c>
      <c r="G7" s="39">
        <f t="shared" si="0"/>
        <v>477629</v>
      </c>
      <c r="H7" s="39">
        <f t="shared" si="0"/>
        <v>477605</v>
      </c>
      <c r="I7" s="39">
        <f t="shared" si="0"/>
        <v>2487034</v>
      </c>
    </row>
    <row r="8" spans="1:9" ht="34.5" customHeight="1">
      <c r="A8" s="101"/>
      <c r="B8" s="108"/>
      <c r="C8" s="15" t="s">
        <v>23</v>
      </c>
      <c r="D8" s="39">
        <f>'Перечень меропр школы '!G113</f>
        <v>420238</v>
      </c>
      <c r="E8" s="12">
        <f>'Перечень меропр школы '!H113</f>
        <v>381845.7</v>
      </c>
      <c r="F8" s="12">
        <f>'Перечень меропр школы '!I113</f>
        <v>427077</v>
      </c>
      <c r="G8" s="12">
        <f>'Перечень меропр школы '!J113</f>
        <v>379295</v>
      </c>
      <c r="H8" s="12">
        <f>'Перечень меропр школы '!K113</f>
        <v>379295</v>
      </c>
      <c r="I8" s="12">
        <f>D8+E8+F8+G8+H8</f>
        <v>1987750.7</v>
      </c>
    </row>
    <row r="9" spans="1:9" ht="34.5" customHeight="1">
      <c r="A9" s="101"/>
      <c r="B9" s="108"/>
      <c r="C9" s="15" t="s">
        <v>103</v>
      </c>
      <c r="D9" s="39">
        <f>'Перечень меропр школы '!G115</f>
        <v>0</v>
      </c>
      <c r="E9" s="39">
        <f>'Перечень меропр школы '!H115</f>
        <v>2407.7</v>
      </c>
      <c r="F9" s="39">
        <f>'Перечень меропр школы '!I115</f>
        <v>0</v>
      </c>
      <c r="G9" s="39">
        <f>'Перечень меропр школы '!J115</f>
        <v>0</v>
      </c>
      <c r="H9" s="39">
        <f>'Перечень меропр школы '!K115</f>
        <v>0</v>
      </c>
      <c r="I9" s="39">
        <f>E9</f>
        <v>2407.7</v>
      </c>
    </row>
    <row r="10" spans="1:9" ht="54" customHeight="1">
      <c r="A10" s="102"/>
      <c r="B10" s="104"/>
      <c r="C10" s="12" t="s">
        <v>56</v>
      </c>
      <c r="D10" s="39">
        <f>'Перечень меропр школы '!G114</f>
        <v>101971</v>
      </c>
      <c r="E10" s="12">
        <f>'Перечень меропр школы '!H114</f>
        <v>99926.6</v>
      </c>
      <c r="F10" s="12">
        <f>'Перечень меропр школы '!I114</f>
        <v>98334</v>
      </c>
      <c r="G10" s="12">
        <f>'Перечень меропр школы '!J114</f>
        <v>98334</v>
      </c>
      <c r="H10" s="12">
        <f>'Перечень меропр школы '!K114</f>
        <v>98310</v>
      </c>
      <c r="I10" s="12">
        <f>D10+E10+F10+G10+H10</f>
        <v>496875.6</v>
      </c>
    </row>
    <row r="11" ht="155.25" customHeight="1"/>
    <row r="12" spans="1:9" ht="409.5" customHeight="1">
      <c r="A12" s="96" t="s">
        <v>71</v>
      </c>
      <c r="B12" s="96"/>
      <c r="C12" s="96"/>
      <c r="D12" s="96"/>
      <c r="E12" s="96"/>
      <c r="F12" s="96"/>
      <c r="G12" s="96"/>
      <c r="H12" s="96"/>
      <c r="I12" s="96"/>
    </row>
    <row r="13" spans="1:9" ht="12.75" customHeight="1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36" customHeight="1">
      <c r="A14" s="97" t="s">
        <v>40</v>
      </c>
      <c r="B14" s="97"/>
      <c r="C14" s="97"/>
      <c r="D14" s="97"/>
      <c r="E14" s="97"/>
      <c r="F14" s="97"/>
      <c r="G14" s="97"/>
      <c r="H14" s="97"/>
      <c r="I14" s="97"/>
    </row>
    <row r="15" spans="1:9" ht="157.5" customHeight="1">
      <c r="A15" s="98" t="s">
        <v>72</v>
      </c>
      <c r="B15" s="98"/>
      <c r="C15" s="98"/>
      <c r="D15" s="98"/>
      <c r="E15" s="98"/>
      <c r="F15" s="98"/>
      <c r="G15" s="98"/>
      <c r="H15" s="98"/>
      <c r="I15" s="98"/>
    </row>
    <row r="16" spans="1:9" ht="66.75" customHeight="1">
      <c r="A16" s="95" t="s">
        <v>96</v>
      </c>
      <c r="B16" s="95"/>
      <c r="C16" s="95"/>
      <c r="D16" s="95"/>
      <c r="E16" s="95"/>
      <c r="F16" s="95"/>
      <c r="G16" s="95"/>
      <c r="H16" s="95"/>
      <c r="I16" s="95"/>
    </row>
    <row r="17" spans="1:9" ht="15">
      <c r="A17" s="95"/>
      <c r="B17" s="95"/>
      <c r="C17" s="95"/>
      <c r="D17" s="95"/>
      <c r="E17" s="95"/>
      <c r="F17" s="95"/>
      <c r="G17" s="95"/>
      <c r="H17" s="95"/>
      <c r="I17" s="95"/>
    </row>
  </sheetData>
  <sheetProtection/>
  <mergeCells count="14">
    <mergeCell ref="B7:B10"/>
    <mergeCell ref="A2:I2"/>
    <mergeCell ref="B3:I3"/>
    <mergeCell ref="B4:I4"/>
    <mergeCell ref="A16:I16"/>
    <mergeCell ref="A17:I17"/>
    <mergeCell ref="A12:I12"/>
    <mergeCell ref="A14:I14"/>
    <mergeCell ref="A15:I15"/>
    <mergeCell ref="F1:I1"/>
    <mergeCell ref="A5:A10"/>
    <mergeCell ref="B5:B6"/>
    <mergeCell ref="C5:C6"/>
    <mergeCell ref="D5:I5"/>
  </mergeCells>
  <printOptions/>
  <pageMargins left="0.7086614173228347" right="0.7086614173228347" top="0.7480314960629921" bottom="0.35433070866141736" header="0.1968503937007874" footer="0.1968503937007874"/>
  <pageSetup fitToHeight="0" fitToWidth="1" horizontalDpi="600" verticalDpi="600" orientation="landscape" paperSize="9" r:id="rId1"/>
  <rowBreaks count="2" manualBreakCount="2">
    <brk id="11" max="8" man="1"/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2019-03-29T10:33:03Z</dcterms:modified>
  <cp:category/>
  <cp:version/>
  <cp:contentType/>
  <cp:contentStatus/>
</cp:coreProperties>
</file>