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Перечень меропр УДО " sheetId="1" r:id="rId1"/>
    <sheet name="Паспорт " sheetId="2" r:id="rId2"/>
  </sheets>
  <definedNames/>
  <calcPr fullCalcOnLoad="1"/>
</workbook>
</file>

<file path=xl/sharedStrings.xml><?xml version="1.0" encoding="utf-8"?>
<sst xmlns="http://schemas.openxmlformats.org/spreadsheetml/2006/main" count="204" uniqueCount="111">
  <si>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</si>
  <si>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</si>
  <si>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</si>
  <si>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</si>
  <si>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</si>
  <si>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</si>
  <si>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</si>
  <si>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</si>
  <si>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</si>
  <si>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</si>
  <si>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</si>
  <si>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Управление образования, образовательные организации</t>
  </si>
  <si>
    <t xml:space="preserve">Снижение удельного  веса подростковой преступности (отношение количества раскрытых преступлений, совершенных несовершеннолетними, к общему количеству раскрытых преступлений, совершенных в Зарайском муниципальном районе).                                                                                                     </t>
  </si>
  <si>
    <t xml:space="preserve">Управление образования,
Зарайское благочиние (по согласованию)
</t>
  </si>
  <si>
    <t>Управление образования, Комитет по культуре, физической культуре, спорту и молодежной политике, Отдел МВД России по Зарайскому району (по согласованию)</t>
  </si>
  <si>
    <t>Проведение тематических мероприятий, направленных на популяризацию здорового образа жизни. Вовлечение обучающихся в деятельность, направленную на формирование навыков безопасного и законопослушного поведения.                                         Проведение мероприятий, определение призеров, победителей,   участников зональных  и областных соревнований.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</si>
  <si>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</si>
  <si>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</si>
  <si>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</si>
  <si>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</si>
  <si>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</si>
  <si>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</si>
  <si>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</si>
  <si>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Всего по подпрограмме III</t>
  </si>
  <si>
    <t>Реализация программ дополнительного образования детей в учреждениях дополнительного образования</t>
  </si>
  <si>
    <t>Предоставление мер социальной поддержки  обучающимся, проживающим в сельских населенных пунктах</t>
  </si>
  <si>
    <t>Муниципальный заказчик подпрограммы</t>
  </si>
  <si>
    <t xml:space="preserve">Управление образования, образовательные организации, </t>
  </si>
  <si>
    <t>1.1.</t>
  </si>
  <si>
    <t>2017 - 2021 годы</t>
  </si>
  <si>
    <t>1.2.</t>
  </si>
  <si>
    <t>Проведение мероприятия в рамках Всеросийского физкультурно-спортивного комплекса "Готов к труду и обороне" (ГТО) среди образовательных организаций</t>
  </si>
  <si>
    <t xml:space="preserve">Основное мероприятие 2: Реализация мер, направленных на  воспитание детей, развитие школьного спорта и формирование здорового образа жизни 
</t>
  </si>
  <si>
    <t>1.3.</t>
  </si>
  <si>
    <t>1.4.</t>
  </si>
  <si>
    <t>Управление образования, МБОУ ДО "Детская школа искусств им. А.С.Голубкиной</t>
  </si>
  <si>
    <t>Основное мероприятие 3:
Развитие системы конкурсных мероприятий, направленных на выявление и поддержку талантливых детей и молодежи</t>
  </si>
  <si>
    <t>2019 год</t>
  </si>
  <si>
    <t>2020 год</t>
  </si>
  <si>
    <t>2021 год</t>
  </si>
  <si>
    <t>Основное мероприятие 1:
Реализация комплекса мер, обеспечивающих развитие системы дополнительного образования детей</t>
  </si>
  <si>
    <t>Концептуальные направления реформирования, модернизации, преобразования сферы дополнительного образования, воспитания и психолого - социального сопровождения детей, реализуемые в рамках подпрограммы III</t>
  </si>
  <si>
    <t>Приложение №5 к программе</t>
  </si>
  <si>
    <t>в  рамках ведения основной деятельности, в рамках выполнения муниципального задания</t>
  </si>
  <si>
    <t xml:space="preserve">Средства  бюджета    
городского округа Зарайск </t>
  </si>
  <si>
    <t>2018 - 2022 годы</t>
  </si>
  <si>
    <t>Администрация городского округа Зарайск, Управление образования</t>
  </si>
  <si>
    <t xml:space="preserve">Средства      
бюджета       
городского округа Зарайск
</t>
  </si>
  <si>
    <t>2018-2022 годы</t>
  </si>
  <si>
    <t>2018- 2022годы</t>
  </si>
  <si>
    <t>2018- 2022 годы</t>
  </si>
  <si>
    <t xml:space="preserve">Основное мероприятие 5: Реализация мероприятий, направленных на профилактику правонарушений и формирование навыков законопослушного гражданина </t>
  </si>
  <si>
    <t>Средства      
бюджета       
городского округа Зарайск</t>
  </si>
  <si>
    <t xml:space="preserve">Основное мероприятие 6: Реализация мероприятий, направленных на пропаганду правил безопасного поведения на дорогах и улицах
</t>
  </si>
  <si>
    <t xml:space="preserve">
</t>
  </si>
  <si>
    <t xml:space="preserve">Средства      
бюджета       
городского округа Зарайск 
</t>
  </si>
  <si>
    <t xml:space="preserve">
Средства      
бюджета       
городского округа Зарайск </t>
  </si>
  <si>
    <t>2022год</t>
  </si>
  <si>
    <t xml:space="preserve">Проведение  творческих конкурсов, определение призеров, победителей и участников зональных, областных, региональных и всероссийских конкурсов.
Участие в 
областных  фестивалях детского и юношеского творчества. 
</t>
  </si>
  <si>
    <t>Развитита деятельность детских и молодежных военно-патриотических клубов как средства воспитания   и социализации детей   и подростков, приобретена форма, оборудование, инвентарь для местного отделения всеросссийского детско-юношеско военного патриотического общественного движения "Юнармия"</t>
  </si>
  <si>
    <t>Организованно участие обучающихся муниципальных образовательных организаций в районных,  зональных, областных,   всероссийских, международных фестивалях, молодежно-патриотических акциях, слетах, соревнованиях, профильных сменах, сборах</t>
  </si>
  <si>
    <t>Организованно участие в учебно-тренировочных сборах</t>
  </si>
  <si>
    <t xml:space="preserve">Организованно проведение тематических  мероприятий, направленных на формирование духовно-нравственных ценностей в детской и молодежной среде.  </t>
  </si>
  <si>
    <t xml:space="preserve">Организованно проведение тематических мероприятий, направленных на популяризацию здорового образа жизни. </t>
  </si>
  <si>
    <t>Выплачена именная премия Главы городского округа Зарайск руководящим и педагогическим работникам образовательных организаций, внесшим выдающийся вклад в развитие образование            2018-15 человек                                       2019-15 человек                             2020-15 человек                                       2021-15 человек                                        2022-15 человек</t>
  </si>
  <si>
    <t>Проведение  праздников "День учителя", "Воспитатель года", праздник ветеранов педагогического труда, конференция педагогической общественности, организация и проведения "Последнего звонка", "Бала медалистов" и иных мероприятий</t>
  </si>
  <si>
    <t>Управление образования городского округа  Зарайск Московской области</t>
  </si>
  <si>
    <t xml:space="preserve">       Концептуальные направления реформирования, модернизации, преобразования сферы дополнительного образования, воспитания и психолого - социального сопровождения детей, реализуемые в рамках подпрограммы III основаны, в первую очередь на необходимости развития и совершенствования системы дополнительного образования, воспитания и психолого-социального сопровождения детей в соответствии с потребностями населения, требованиями федерального законодательства, необходимостью Указов Президента РФ, устанавливающих требования к развитию дополнительного образования. Реализация реформирования сферы дополнительного образования предусмативает расширение возможности выбора детьми программ дополнительного образования, формирование эффективных механизмов финансовой поддержки участия детей в системе дополнительного образования; обеспечение полноты и объема информации о конкретных организациях и дополнительных образовательных программах для семей с детьми; формирование эффективных механизмов государственно-общественного, межведомственного управления системой дополнительного образования детей; реализация модели адресной работы с детьми с ограниченными возможностями здоровья, детьми, находящимися в трудной жизненной ситуации, с одаренными детьми; обеспечение высокого качества и обновляемости дополнительных программ.</t>
  </si>
  <si>
    <t xml:space="preserve">Приложение № 1
 к подпрограмме III </t>
  </si>
  <si>
    <t>Улучшена  материально-техническая база, созданы необходимые условия для соблюдения мер безопасности и современных требований в организациях дополнительного образования</t>
  </si>
  <si>
    <t xml:space="preserve">Основное мероприятие 7: Финансовое обеспечение проведения  мероприятий </t>
  </si>
  <si>
    <t xml:space="preserve">Источники финансирования подпрограммы по годам реализации и главным распорядителям бюджетных средств,
в том числе по годам:
</t>
  </si>
  <si>
    <r>
      <t xml:space="preserve">       </t>
    </r>
    <r>
      <rPr>
        <b/>
        <sz val="10"/>
        <color indexed="8"/>
        <rFont val="Times New Roman"/>
        <family val="1"/>
      </rPr>
      <t xml:space="preserve">   Характеристика проблем, решаемых посредством мероприятий</t>
    </r>
    <r>
      <rPr>
        <sz val="10"/>
        <color indexed="8"/>
        <rFont val="Times New Roman"/>
        <family val="1"/>
      </rPr>
      <t xml:space="preserve">
      Реализация мероприятий подпрограммы III позволит разрешить основные проблемы в сфере дополнительного образования, воспитания,псохолого-педагогического сопровождения детей  - удовлетворения запросов населения к качеству образовательных услуг дополнительного образования, повышение их доступности и увеличение охвате детей в возрасте от 5 до 18 лет услугами дополнительного образования. Для реализации задачи по увеличению численности детей, привлекаемых к участию в творческих мероприятийх будет реализован комплекс мер, обеспечивающих развитие системы дополнительного образования детей, в том числе направленных на совершенствование огранизационно-экономических управленческих и финансово-экономических механизмов обеспечения доступности услуг в системе дополнительного образования и психологического сопровождения обучающихся. Для реализации мероприятия по осуществлению капитального ремонта организаций дополнительного образования проводится капитальный ремонт в организациях дополнительного образования сферы образования, культуры, физической культуры и спорта. Предусматривается закупка необходимого оборудования.
      С целью развития кадрового потенциала системы дополнительного образования, воспитания, психолого-педагогического сопровождения детей планируется систематическое проведение конкурсов профессионального мастерства в целях поддержки и профессионального развития специалистов системы дополнительного образования детей. Будет продолжена работа по проведению тематических семинаров и конференций.
     В рамках реализации мер, направленных на воспитание детей, развитие школьного спорта и формирование здорового образа жизни будет осуществлена работа с родительской общественностью по формированию у обучающихся традиционных семейных ценностей, проведены олимпиады, фестивали, конкурсы, слеты, различные мероприятия, направленные на выявление и развитие у обучающихся интеллектуальных и творческих способностей, интереса к научно-исследовательской деятельности, на пропаганду экологических знаний, патриотическое воспитание обучающихся, на популяризацию здорового образа жизни.
     Для пропаганды правил безопасного поведения на дорогах и улицах предусматривается ежегодное проведение массовых мероприятий с детьми по пропаганде правил безопасного поведения на дорогах и улицах.
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</si>
  <si>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Мероприятие 1:                                                                     Реализация мер, направленных на развитие   системы выявления и развития молодых талантов. Организация и проведение  творческих мероприятий и конкурсов районного, зонального, областного, всероссийского уровней. 
</t>
  </si>
  <si>
    <t>Мероприятие 2:                                                                                  Оказание услуг (вывполнение работ) муниципальными  организациями дополнительного образования - выполнение  муниципального  задания</t>
  </si>
  <si>
    <t xml:space="preserve">Мероприятие 3:                                                                Финансовое обеспечение укрепления материально-технической базы, создания необходимых условий для соблюдения мер безопасности и современных требований в организациях дополнительного образования </t>
  </si>
  <si>
    <t>Мероприятие 4:                                                                      Выплата компенсаций за проезд воспитанникам МБОУ ДО "Детская школа искусств им. А.С.Голубкиной"</t>
  </si>
  <si>
    <t>2.</t>
  </si>
  <si>
    <t>2.1.</t>
  </si>
  <si>
    <t>Мероприятие 1:                                                                Проведение мероприятия в рамках Всеросийского физкультурно-спортивного комплекса "Готов к труду и обороне" (ГТО) среди образовательных организаций</t>
  </si>
  <si>
    <t>2.2.</t>
  </si>
  <si>
    <t xml:space="preserve">Мероприятие 2:                                                                Проведение мероприятий, направленных на популяризацию здорового образа жизни, 
организация и проведение 
районного слета –соревнования «Школа безопасности»,
организация и проведение районного  слета «Отрядов юных друзей полиции». 
организация и проведение  спортивного марафона «Ступени к Олимпу» среди команд обучающихся общеобразовательных организаций городского округа Зарайск,
 участие команд городского округа Зарайск  в  комплексной Спартакиаде среди команд обучающихся общеобразовательных организаций Московской области,
организация и проведение районных этапов Всероссийских спортивных соревнований школьников «Президентские состязания» и Всероссийских спортивных игр школьников «Президентские спортивные игры»,
проведение  турниров на призы Главы городского округа Зарайск
и иных спортивных мероприятий 
</t>
  </si>
  <si>
    <t>2.3.</t>
  </si>
  <si>
    <t>Мероприятие 3:                                                                   Развитие деятельности детских и молодежных военно-патриотических клубов как средства воспитания   и социализации детей   и подростков, приобретение формы, оборудования, инвентаря для местного отделения всеросссийского детско-юношеско военного патриотического общественного движения "Юнармия"</t>
  </si>
  <si>
    <t>3.</t>
  </si>
  <si>
    <t>3.1.</t>
  </si>
  <si>
    <t xml:space="preserve">Мероприятие 1:                                                                  Участие обучающихся муниципальных образовательных организаций в районных,  зональных, областных,   всероссийских, международных фестивалях, молодежно-патриотических акциях, слетах, соревнованиях, профильных сменах, сборах. </t>
  </si>
  <si>
    <t>3.2.</t>
  </si>
  <si>
    <t xml:space="preserve">Мероприятие 2:                                                                      Реализация мер, направленных на совершенствование образовательного процесса в образовательных организациях дополнительного  образования спортивной направленности, 
участие в учебно-тренировочных сборах. 
</t>
  </si>
  <si>
    <t>4.</t>
  </si>
  <si>
    <t>4.1.</t>
  </si>
  <si>
    <t>Мероприятие 1:                                                            Проведение капитального  ремонта  образовательных организаций дополнительного образования.</t>
  </si>
  <si>
    <t>5.</t>
  </si>
  <si>
    <t>5.1.</t>
  </si>
  <si>
    <t xml:space="preserve">Мероприятие 1:                                                                     Реализация мер, направленных на  духовно-нравственное воспитание детей: 
организация и проведение мероприятий в рамках Рождественских образовательных чтений, организация и проведение мероприятий в рамках Пасхального фестиваля,
участие в праздновании Дня славянской письменности и культуры,
организация и проведение Православного фестиваля в д. Рожново и проведение иных мероприятий и конкурсов.
</t>
  </si>
  <si>
    <t>6.</t>
  </si>
  <si>
    <t>6.1.</t>
  </si>
  <si>
    <t xml:space="preserve">Мероприятие 1:                                                                Проведение массовых мероприятий с детьми по пропаганде правил безопасного поведения на дорогах и улицах, в том числе Московского областного слёта юных инспекторов движения «Безопасное колесо», фестиваля «Марафон творческих программ по пропаганде безопасного поведения детей на дорогах», смотра-конкурса среди общеобразовательных организаций и организаций дополнительного образования на лучшую организацию работы по профилактике детского дорожно-транспортного травматизма
</t>
  </si>
  <si>
    <t>7.</t>
  </si>
  <si>
    <t>7.1.</t>
  </si>
  <si>
    <t>7.2.</t>
  </si>
  <si>
    <t>Мероприятие 1:                                                                    Выплата именных премий Главы городского округа Зарайск руководящим и педагогическим работникам образовательных организаций, внесшим выдающийся вклад в развитие образование</t>
  </si>
  <si>
    <t>Мероприятие 2:                                                                    Районный праздник "День учителя", "Воспитатель года", праздник ветеранов педагогического труда, конференция педагогической общественности, организация и проведения "Последнего звонка", "Бала медалистов" и иных мероприятий</t>
  </si>
  <si>
    <t xml:space="preserve">Паспорт подпрограммы III «Дополнительное образование, воспитание и психолого-социальное сопровождение детей»
</t>
  </si>
  <si>
    <t xml:space="preserve"> Перечень мероприятий подпрограммы III " Дополнительное образование, воспитание и психолого-социальное сопровождение детей"
Перечень мероприятий подпрограммы III " Дополнительное образование, воспитание и психолого-социальное сопровождение детей" указан в приложении №1 к подпрограмме III.
</t>
  </si>
  <si>
    <t xml:space="preserve">Перечень мероприятий подпрограммы III «Дополнительное образование, воспитание и психолого-социальное сопровождение детей» 
</t>
  </si>
  <si>
    <t>1.5.</t>
  </si>
  <si>
    <t>Мероприятие 5.                                                                       Закупка 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</si>
  <si>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Обновление содержания и технологий дополнительного образования</t>
  </si>
  <si>
    <t>проведен  капитальный ремонт в  образовательных организациях дополнительного образования в 2018 году в двух учреждениях,               в 2019 году в одном учреждении,               в 2021 году  в одном учреждении,   в 2022 году  в одном учреждении</t>
  </si>
  <si>
    <t>Основное мероприятие 4:
Строительство и реконструкция, ремонт учреждений дополнительного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</si>
</sst>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16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4" fontId="47" fillId="33" borderId="13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14" fontId="48" fillId="33" borderId="13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2" fontId="54" fillId="0" borderId="0" xfId="0" applyNumberFormat="1" applyFont="1" applyAlignment="1">
      <alignment horizontal="left" vertical="center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4" fillId="0" borderId="0" xfId="0" applyFont="1" applyAlignment="1">
      <alignment vertical="top" wrapText="1"/>
    </xf>
    <xf numFmtId="0" fontId="5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5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77">
      <selection activeCell="H86" sqref="H86"/>
    </sheetView>
  </sheetViews>
  <sheetFormatPr defaultColWidth="9.140625" defaultRowHeight="15"/>
  <cols>
    <col min="1" max="1" width="6.140625" style="2" customWidth="1"/>
    <col min="2" max="2" width="41.57421875" style="2" customWidth="1"/>
    <col min="3" max="3" width="11.8515625" style="2" customWidth="1"/>
    <col min="4" max="4" width="11.421875" style="6" customWidth="1"/>
    <col min="5" max="5" width="9.57421875" style="2" customWidth="1"/>
    <col min="6" max="6" width="9.28125" style="2" customWidth="1"/>
    <col min="7" max="11" width="9.140625" style="2" customWidth="1"/>
    <col min="12" max="12" width="9.140625" style="2" hidden="1" customWidth="1"/>
    <col min="13" max="13" width="11.28125" style="2" customWidth="1"/>
    <col min="14" max="14" width="26.8515625" style="2" customWidth="1"/>
  </cols>
  <sheetData>
    <row r="1" spans="8:14" ht="53.25" customHeight="1">
      <c r="H1" s="95" t="s">
        <v>68</v>
      </c>
      <c r="I1" s="95"/>
      <c r="J1" s="95"/>
      <c r="K1" s="95"/>
      <c r="L1" s="95"/>
      <c r="M1" s="95"/>
      <c r="N1" s="95"/>
    </row>
    <row r="2" spans="1:14" ht="39.75" customHeight="1">
      <c r="A2" s="101" t="s">
        <v>105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 customHeight="1">
      <c r="A3" s="66"/>
      <c r="B3" s="66" t="s">
        <v>0</v>
      </c>
      <c r="C3" s="66" t="s">
        <v>2</v>
      </c>
      <c r="D3" s="96" t="s">
        <v>1</v>
      </c>
      <c r="E3" s="66" t="s">
        <v>3</v>
      </c>
      <c r="F3" s="66" t="s">
        <v>4</v>
      </c>
      <c r="G3" s="98" t="s">
        <v>5</v>
      </c>
      <c r="H3" s="99"/>
      <c r="I3" s="99"/>
      <c r="J3" s="99"/>
      <c r="K3" s="100"/>
      <c r="L3" s="66">
        <v>2019</v>
      </c>
      <c r="M3" s="66" t="s">
        <v>6</v>
      </c>
      <c r="N3" s="66" t="s">
        <v>7</v>
      </c>
    </row>
    <row r="4" spans="1:14" ht="101.25" customHeight="1">
      <c r="A4" s="67"/>
      <c r="B4" s="67"/>
      <c r="C4" s="67"/>
      <c r="D4" s="97"/>
      <c r="E4" s="67"/>
      <c r="F4" s="67"/>
      <c r="G4" s="1">
        <v>2018</v>
      </c>
      <c r="H4" s="1">
        <v>2019</v>
      </c>
      <c r="I4" s="1">
        <v>2020</v>
      </c>
      <c r="J4" s="1">
        <v>2021</v>
      </c>
      <c r="K4" s="1">
        <v>2022</v>
      </c>
      <c r="L4" s="67"/>
      <c r="M4" s="67"/>
      <c r="N4" s="67"/>
    </row>
    <row r="5" spans="1:14" ht="15">
      <c r="A5" s="1">
        <v>1</v>
      </c>
      <c r="B5" s="1">
        <v>2</v>
      </c>
      <c r="C5" s="1">
        <v>5</v>
      </c>
      <c r="D5" s="5">
        <v>4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0"/>
      <c r="M5" s="1">
        <v>13</v>
      </c>
      <c r="N5" s="1">
        <v>14</v>
      </c>
    </row>
    <row r="6" spans="1:14" ht="15">
      <c r="A6" s="19"/>
      <c r="B6" s="43"/>
      <c r="C6" s="43"/>
      <c r="D6" s="39"/>
      <c r="E6" s="3"/>
      <c r="F6" s="3"/>
      <c r="G6" s="3"/>
      <c r="H6" s="3"/>
      <c r="I6" s="3"/>
      <c r="J6" s="3"/>
      <c r="K6" s="3"/>
      <c r="L6" s="11"/>
      <c r="M6" s="19"/>
      <c r="N6" s="19"/>
    </row>
    <row r="7" spans="1:17" s="13" customFormat="1" ht="18.75" customHeight="1">
      <c r="A7" s="29"/>
      <c r="B7" s="62" t="s">
        <v>40</v>
      </c>
      <c r="C7" s="62" t="s">
        <v>48</v>
      </c>
      <c r="D7" s="39" t="s">
        <v>8</v>
      </c>
      <c r="E7" s="30">
        <f>E8+E9</f>
        <v>87891</v>
      </c>
      <c r="F7" s="30">
        <f aca="true" t="shared" si="0" ref="F7:L7">F8+F9</f>
        <v>516425</v>
      </c>
      <c r="G7" s="30">
        <f t="shared" si="0"/>
        <v>100021</v>
      </c>
      <c r="H7" s="30">
        <f t="shared" si="0"/>
        <v>104055</v>
      </c>
      <c r="I7" s="30">
        <f t="shared" si="0"/>
        <v>104055</v>
      </c>
      <c r="J7" s="30">
        <f t="shared" si="0"/>
        <v>104055</v>
      </c>
      <c r="K7" s="30">
        <f t="shared" si="0"/>
        <v>104232</v>
      </c>
      <c r="L7" s="30">
        <f t="shared" si="0"/>
        <v>0</v>
      </c>
      <c r="M7" s="32"/>
      <c r="N7" s="32"/>
      <c r="O7" s="31"/>
      <c r="P7" s="31"/>
      <c r="Q7" s="31"/>
    </row>
    <row r="8" spans="1:17" s="13" customFormat="1" ht="48" customHeight="1">
      <c r="A8" s="29">
        <v>1</v>
      </c>
      <c r="B8" s="63"/>
      <c r="C8" s="65"/>
      <c r="D8" s="39" t="s">
        <v>9</v>
      </c>
      <c r="E8" s="30">
        <f>E11+E14+E17+E20+E23</f>
        <v>0</v>
      </c>
      <c r="F8" s="30">
        <f aca="true" t="shared" si="1" ref="F8:L8">F11+F14+F17+F20+F23</f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2"/>
      <c r="N8" s="32"/>
      <c r="O8" s="31"/>
      <c r="P8" s="31"/>
      <c r="Q8" s="31"/>
    </row>
    <row r="9" spans="1:17" s="13" customFormat="1" ht="54" customHeight="1">
      <c r="A9" s="29"/>
      <c r="B9" s="64"/>
      <c r="C9" s="64"/>
      <c r="D9" s="39" t="s">
        <v>47</v>
      </c>
      <c r="E9" s="30">
        <f>E12+E15+E18+E21+E24</f>
        <v>87891</v>
      </c>
      <c r="F9" s="30">
        <f aca="true" t="shared" si="2" ref="F9:K9">F12+F15+F18+F21+F24+F27</f>
        <v>516425</v>
      </c>
      <c r="G9" s="30">
        <f t="shared" si="2"/>
        <v>100021</v>
      </c>
      <c r="H9" s="30">
        <f t="shared" si="2"/>
        <v>104055</v>
      </c>
      <c r="I9" s="30">
        <f t="shared" si="2"/>
        <v>104055</v>
      </c>
      <c r="J9" s="30">
        <f t="shared" si="2"/>
        <v>104055</v>
      </c>
      <c r="K9" s="30">
        <f t="shared" si="2"/>
        <v>104232</v>
      </c>
      <c r="L9" s="30">
        <f>L12+L15+L18+L21+L24</f>
        <v>0</v>
      </c>
      <c r="M9" s="32"/>
      <c r="N9" s="32"/>
      <c r="O9" s="31"/>
      <c r="P9" s="31"/>
      <c r="Q9" s="31"/>
    </row>
    <row r="10" spans="1:17" ht="30" customHeight="1">
      <c r="A10" s="59" t="s">
        <v>28</v>
      </c>
      <c r="B10" s="68" t="s">
        <v>73</v>
      </c>
      <c r="C10" s="59" t="s">
        <v>45</v>
      </c>
      <c r="D10" s="39" t="s">
        <v>8</v>
      </c>
      <c r="E10" s="3">
        <f>E11+E12</f>
        <v>20</v>
      </c>
      <c r="F10" s="3">
        <f aca="true" t="shared" si="3" ref="F10:L10">F11+F12</f>
        <v>79</v>
      </c>
      <c r="G10" s="3">
        <f t="shared" si="3"/>
        <v>19</v>
      </c>
      <c r="H10" s="3">
        <f t="shared" si="3"/>
        <v>20</v>
      </c>
      <c r="I10" s="3">
        <f t="shared" si="3"/>
        <v>20</v>
      </c>
      <c r="J10" s="3">
        <f t="shared" si="3"/>
        <v>20</v>
      </c>
      <c r="K10" s="3">
        <f t="shared" si="3"/>
        <v>0</v>
      </c>
      <c r="L10" s="3">
        <f t="shared" si="3"/>
        <v>0</v>
      </c>
      <c r="M10" s="59" t="s">
        <v>46</v>
      </c>
      <c r="N10" s="59" t="s">
        <v>58</v>
      </c>
      <c r="O10" s="4"/>
      <c r="P10" s="4"/>
      <c r="Q10" s="4"/>
    </row>
    <row r="11" spans="1:17" ht="54" customHeight="1">
      <c r="A11" s="60"/>
      <c r="B11" s="69"/>
      <c r="C11" s="60"/>
      <c r="D11" s="39" t="s">
        <v>9</v>
      </c>
      <c r="E11" s="3">
        <v>0</v>
      </c>
      <c r="F11" s="3">
        <f>G11+H11+I11+J11+K11</f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60"/>
      <c r="N11" s="60"/>
      <c r="O11" s="4"/>
      <c r="P11" s="4"/>
      <c r="Q11" s="4"/>
    </row>
    <row r="12" spans="1:17" ht="42.75" customHeight="1">
      <c r="A12" s="61"/>
      <c r="B12" s="70"/>
      <c r="C12" s="61"/>
      <c r="D12" s="39" t="s">
        <v>47</v>
      </c>
      <c r="E12" s="3">
        <v>20</v>
      </c>
      <c r="F12" s="3">
        <f>G12+H12+I12+J12+K12</f>
        <v>79</v>
      </c>
      <c r="G12" s="3">
        <v>19</v>
      </c>
      <c r="H12" s="3">
        <v>20</v>
      </c>
      <c r="I12" s="3">
        <v>20</v>
      </c>
      <c r="J12" s="3">
        <v>20</v>
      </c>
      <c r="K12" s="3">
        <v>0</v>
      </c>
      <c r="L12" s="3">
        <v>0</v>
      </c>
      <c r="M12" s="61"/>
      <c r="N12" s="61"/>
      <c r="O12" s="4"/>
      <c r="P12" s="4"/>
      <c r="Q12" s="4"/>
    </row>
    <row r="13" spans="1:14" ht="18" customHeight="1">
      <c r="A13" s="71" t="s">
        <v>30</v>
      </c>
      <c r="B13" s="59" t="s">
        <v>74</v>
      </c>
      <c r="C13" s="59" t="s">
        <v>49</v>
      </c>
      <c r="D13" s="39" t="s">
        <v>8</v>
      </c>
      <c r="E13" s="3">
        <f>E14+E15</f>
        <v>87796</v>
      </c>
      <c r="F13" s="3">
        <f aca="true" t="shared" si="4" ref="F13:L13">F14+F15</f>
        <v>515837</v>
      </c>
      <c r="G13" s="3">
        <f t="shared" si="4"/>
        <v>99709</v>
      </c>
      <c r="H13" s="3">
        <f t="shared" si="4"/>
        <v>104032</v>
      </c>
      <c r="I13" s="3">
        <f t="shared" si="4"/>
        <v>104032</v>
      </c>
      <c r="J13" s="3">
        <f t="shared" si="4"/>
        <v>104032</v>
      </c>
      <c r="K13" s="3">
        <f t="shared" si="4"/>
        <v>104032</v>
      </c>
      <c r="L13" s="3">
        <f t="shared" si="4"/>
        <v>0</v>
      </c>
      <c r="M13" s="59" t="s">
        <v>11</v>
      </c>
      <c r="N13" s="59" t="s">
        <v>24</v>
      </c>
    </row>
    <row r="14" spans="1:14" ht="40.5" customHeight="1">
      <c r="A14" s="72"/>
      <c r="B14" s="60"/>
      <c r="C14" s="60"/>
      <c r="D14" s="39" t="s">
        <v>9</v>
      </c>
      <c r="E14" s="3">
        <v>0</v>
      </c>
      <c r="F14" s="3">
        <f>G14+H14+I14+J14+K14</f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74"/>
      <c r="N14" s="60"/>
    </row>
    <row r="15" spans="1:14" ht="51.75" customHeight="1">
      <c r="A15" s="73"/>
      <c r="B15" s="61"/>
      <c r="C15" s="61"/>
      <c r="D15" s="39" t="s">
        <v>47</v>
      </c>
      <c r="E15" s="3">
        <v>87796</v>
      </c>
      <c r="F15" s="3">
        <f>G15+H15+I15+J15+K15</f>
        <v>515837</v>
      </c>
      <c r="G15" s="3">
        <v>99709</v>
      </c>
      <c r="H15" s="3">
        <v>104032</v>
      </c>
      <c r="I15" s="3">
        <v>104032</v>
      </c>
      <c r="J15" s="3">
        <v>104032</v>
      </c>
      <c r="K15" s="3">
        <v>104032</v>
      </c>
      <c r="L15" s="3">
        <v>0</v>
      </c>
      <c r="M15" s="61"/>
      <c r="N15" s="61"/>
    </row>
    <row r="16" spans="1:14" s="4" customFormat="1" ht="12" customHeight="1" hidden="1">
      <c r="A16" s="71"/>
      <c r="B16" s="59"/>
      <c r="C16" s="59"/>
      <c r="D16" s="39"/>
      <c r="E16" s="3"/>
      <c r="F16" s="3"/>
      <c r="G16" s="3"/>
      <c r="H16" s="3"/>
      <c r="I16" s="3"/>
      <c r="J16" s="3"/>
      <c r="K16" s="3"/>
      <c r="L16" s="3"/>
      <c r="M16" s="59"/>
      <c r="N16" s="59"/>
    </row>
    <row r="17" spans="1:14" s="4" customFormat="1" ht="45" customHeight="1" hidden="1">
      <c r="A17" s="83"/>
      <c r="B17" s="60"/>
      <c r="C17" s="60"/>
      <c r="D17" s="39"/>
      <c r="E17" s="3"/>
      <c r="F17" s="3"/>
      <c r="G17" s="3"/>
      <c r="H17" s="3"/>
      <c r="I17" s="3"/>
      <c r="J17" s="3"/>
      <c r="K17" s="3"/>
      <c r="L17" s="3"/>
      <c r="M17" s="74"/>
      <c r="N17" s="103"/>
    </row>
    <row r="18" spans="1:14" s="4" customFormat="1" ht="54" customHeight="1" hidden="1">
      <c r="A18" s="84"/>
      <c r="B18" s="61"/>
      <c r="C18" s="61"/>
      <c r="D18" s="39"/>
      <c r="E18" s="3"/>
      <c r="F18" s="3"/>
      <c r="G18" s="3"/>
      <c r="H18" s="3"/>
      <c r="I18" s="3"/>
      <c r="J18" s="3"/>
      <c r="K18" s="3"/>
      <c r="L18" s="3"/>
      <c r="M18" s="114"/>
      <c r="N18" s="104"/>
    </row>
    <row r="19" spans="1:14" ht="22.5" customHeight="1">
      <c r="A19" s="79" t="s">
        <v>33</v>
      </c>
      <c r="B19" s="59" t="s">
        <v>75</v>
      </c>
      <c r="C19" s="59" t="s">
        <v>50</v>
      </c>
      <c r="D19" s="39" t="s">
        <v>8</v>
      </c>
      <c r="E19" s="3">
        <f>E20+E21</f>
        <v>50</v>
      </c>
      <c r="F19" s="3">
        <f aca="true" t="shared" si="5" ref="F19:L19">F20+F21</f>
        <v>500</v>
      </c>
      <c r="G19" s="3">
        <f t="shared" si="5"/>
        <v>293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200</v>
      </c>
      <c r="L19" s="11">
        <f t="shared" si="5"/>
        <v>0</v>
      </c>
      <c r="M19" s="75" t="s">
        <v>11</v>
      </c>
      <c r="N19" s="66" t="s">
        <v>69</v>
      </c>
    </row>
    <row r="20" spans="1:14" ht="41.25" customHeight="1">
      <c r="A20" s="80"/>
      <c r="B20" s="60"/>
      <c r="C20" s="60"/>
      <c r="D20" s="39" t="s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1">
        <v>0</v>
      </c>
      <c r="M20" s="76"/>
      <c r="N20" s="78"/>
    </row>
    <row r="21" spans="1:14" ht="45.75" customHeight="1">
      <c r="A21" s="81"/>
      <c r="B21" s="61"/>
      <c r="C21" s="61"/>
      <c r="D21" s="39" t="s">
        <v>47</v>
      </c>
      <c r="E21" s="3">
        <v>50</v>
      </c>
      <c r="F21" s="3">
        <v>500</v>
      </c>
      <c r="G21" s="3">
        <v>293</v>
      </c>
      <c r="H21" s="3">
        <v>0</v>
      </c>
      <c r="I21" s="3">
        <v>0</v>
      </c>
      <c r="J21" s="3">
        <v>0</v>
      </c>
      <c r="K21" s="3">
        <v>200</v>
      </c>
      <c r="L21" s="11">
        <v>0</v>
      </c>
      <c r="M21" s="77"/>
      <c r="N21" s="67"/>
    </row>
    <row r="22" spans="1:14" ht="22.5" customHeight="1">
      <c r="A22" s="79" t="s">
        <v>34</v>
      </c>
      <c r="B22" s="59" t="s">
        <v>76</v>
      </c>
      <c r="C22" s="59" t="s">
        <v>45</v>
      </c>
      <c r="D22" s="39" t="s">
        <v>8</v>
      </c>
      <c r="E22" s="45">
        <f>E23+E24</f>
        <v>25</v>
      </c>
      <c r="F22" s="45">
        <f aca="true" t="shared" si="6" ref="F22:L22">F23+F24</f>
        <v>9</v>
      </c>
      <c r="G22" s="45">
        <f t="shared" si="6"/>
        <v>0</v>
      </c>
      <c r="H22" s="45">
        <f t="shared" si="6"/>
        <v>3</v>
      </c>
      <c r="I22" s="45">
        <f t="shared" si="6"/>
        <v>3</v>
      </c>
      <c r="J22" s="45">
        <f t="shared" si="6"/>
        <v>3</v>
      </c>
      <c r="K22" s="45">
        <f t="shared" si="6"/>
        <v>0</v>
      </c>
      <c r="L22" s="21">
        <f t="shared" si="6"/>
        <v>0</v>
      </c>
      <c r="M22" s="66" t="s">
        <v>35</v>
      </c>
      <c r="N22" s="66" t="s">
        <v>25</v>
      </c>
    </row>
    <row r="23" spans="1:14" ht="46.5" customHeight="1">
      <c r="A23" s="83"/>
      <c r="B23" s="60"/>
      <c r="C23" s="60"/>
      <c r="D23" s="39" t="s">
        <v>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1">
        <v>0</v>
      </c>
      <c r="M23" s="78"/>
      <c r="N23" s="78"/>
    </row>
    <row r="24" spans="1:14" ht="42.75" customHeight="1">
      <c r="A24" s="84"/>
      <c r="B24" s="61"/>
      <c r="C24" s="61"/>
      <c r="D24" s="39" t="s">
        <v>47</v>
      </c>
      <c r="E24" s="3">
        <v>25</v>
      </c>
      <c r="F24" s="3">
        <f>G24+H24+I24+J24+K24</f>
        <v>9</v>
      </c>
      <c r="G24" s="3">
        <v>0</v>
      </c>
      <c r="H24" s="3">
        <v>3</v>
      </c>
      <c r="I24" s="3">
        <v>3</v>
      </c>
      <c r="J24" s="3">
        <v>3</v>
      </c>
      <c r="K24" s="3">
        <v>0</v>
      </c>
      <c r="L24" s="21">
        <v>0</v>
      </c>
      <c r="M24" s="67"/>
      <c r="N24" s="67"/>
    </row>
    <row r="25" spans="1:14" ht="42.75" customHeight="1">
      <c r="A25" s="82" t="s">
        <v>106</v>
      </c>
      <c r="B25" s="59" t="s">
        <v>107</v>
      </c>
      <c r="C25" s="59" t="s">
        <v>45</v>
      </c>
      <c r="D25" s="39" t="s">
        <v>8</v>
      </c>
      <c r="E25" s="3">
        <v>0</v>
      </c>
      <c r="F25" s="3">
        <f aca="true" t="shared" si="7" ref="F25:K25">F26+F27</f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21"/>
      <c r="M25" s="66" t="s">
        <v>11</v>
      </c>
      <c r="N25" s="66" t="s">
        <v>108</v>
      </c>
    </row>
    <row r="26" spans="1:14" ht="42.75" customHeight="1">
      <c r="A26" s="83"/>
      <c r="B26" s="60"/>
      <c r="C26" s="60"/>
      <c r="D26" s="39" t="s">
        <v>9</v>
      </c>
      <c r="E26" s="3">
        <v>0</v>
      </c>
      <c r="F26" s="3">
        <f>G26+H26+I26+J26+K26</f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1"/>
      <c r="M26" s="78"/>
      <c r="N26" s="78"/>
    </row>
    <row r="27" spans="1:14" ht="42.75" customHeight="1">
      <c r="A27" s="84"/>
      <c r="B27" s="61"/>
      <c r="C27" s="61"/>
      <c r="D27" s="39" t="s">
        <v>47</v>
      </c>
      <c r="E27" s="3">
        <v>0</v>
      </c>
      <c r="F27" s="3">
        <f>G27+H27+I27+J27+K27</f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1"/>
      <c r="M27" s="67"/>
      <c r="N27" s="67"/>
    </row>
    <row r="28" spans="1:14" s="15" customFormat="1" ht="24.75" customHeight="1">
      <c r="A28" s="71" t="s">
        <v>77</v>
      </c>
      <c r="B28" s="59" t="s">
        <v>32</v>
      </c>
      <c r="C28" s="59" t="s">
        <v>45</v>
      </c>
      <c r="D28" s="39" t="s">
        <v>8</v>
      </c>
      <c r="E28" s="3">
        <f>E29+E30</f>
        <v>105</v>
      </c>
      <c r="F28" s="3">
        <f aca="true" t="shared" si="8" ref="F28:L28">F29+F30</f>
        <v>490</v>
      </c>
      <c r="G28" s="3">
        <f t="shared" si="8"/>
        <v>120</v>
      </c>
      <c r="H28" s="3">
        <f t="shared" si="8"/>
        <v>105</v>
      </c>
      <c r="I28" s="3">
        <f t="shared" si="8"/>
        <v>105</v>
      </c>
      <c r="J28" s="3">
        <f t="shared" si="8"/>
        <v>105</v>
      </c>
      <c r="K28" s="3">
        <f t="shared" si="8"/>
        <v>55</v>
      </c>
      <c r="L28" s="3">
        <f t="shared" si="8"/>
        <v>0</v>
      </c>
      <c r="M28" s="59" t="s">
        <v>11</v>
      </c>
      <c r="N28" s="59" t="s">
        <v>12</v>
      </c>
    </row>
    <row r="29" spans="1:14" s="15" customFormat="1" ht="45" customHeight="1">
      <c r="A29" s="72"/>
      <c r="B29" s="60"/>
      <c r="C29" s="60"/>
      <c r="D29" s="39" t="s">
        <v>9</v>
      </c>
      <c r="E29" s="3">
        <f>E33+E37+E40</f>
        <v>0</v>
      </c>
      <c r="F29" s="3">
        <f aca="true" t="shared" si="9" ref="F29:L29">F33+F37+F40</f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60"/>
      <c r="N29" s="60"/>
    </row>
    <row r="30" spans="1:14" s="15" customFormat="1" ht="60.75" customHeight="1">
      <c r="A30" s="73"/>
      <c r="B30" s="61"/>
      <c r="C30" s="61"/>
      <c r="D30" s="39" t="s">
        <v>47</v>
      </c>
      <c r="E30" s="3">
        <f>E34+E38+E41</f>
        <v>105</v>
      </c>
      <c r="F30" s="3">
        <f aca="true" t="shared" si="10" ref="F30:L30">F34+F38+F41</f>
        <v>490</v>
      </c>
      <c r="G30" s="3">
        <f t="shared" si="10"/>
        <v>120</v>
      </c>
      <c r="H30" s="3">
        <f t="shared" si="10"/>
        <v>105</v>
      </c>
      <c r="I30" s="3">
        <f t="shared" si="10"/>
        <v>105</v>
      </c>
      <c r="J30" s="3">
        <f t="shared" si="10"/>
        <v>105</v>
      </c>
      <c r="K30" s="3">
        <f t="shared" si="10"/>
        <v>55</v>
      </c>
      <c r="L30" s="3">
        <f t="shared" si="10"/>
        <v>0</v>
      </c>
      <c r="M30" s="61"/>
      <c r="N30" s="61"/>
    </row>
    <row r="31" spans="1:14" ht="60.75" customHeight="1" hidden="1">
      <c r="A31" s="3"/>
      <c r="B31" s="3"/>
      <c r="C31" s="3"/>
      <c r="D31" s="39"/>
      <c r="E31" s="56"/>
      <c r="F31" s="57"/>
      <c r="G31" s="57"/>
      <c r="H31" s="57"/>
      <c r="I31" s="57"/>
      <c r="J31" s="57"/>
      <c r="K31" s="58"/>
      <c r="L31" s="3"/>
      <c r="M31" s="3"/>
      <c r="N31" s="3"/>
    </row>
    <row r="32" spans="1:14" ht="51.75" customHeight="1" hidden="1">
      <c r="A32" s="87"/>
      <c r="B32" s="59"/>
      <c r="C32" s="59"/>
      <c r="D32" s="39"/>
      <c r="E32" s="3"/>
      <c r="F32" s="3"/>
      <c r="G32" s="3"/>
      <c r="H32" s="3"/>
      <c r="I32" s="3"/>
      <c r="J32" s="3"/>
      <c r="K32" s="3"/>
      <c r="L32" s="11"/>
      <c r="M32" s="66"/>
      <c r="N32" s="66"/>
    </row>
    <row r="33" spans="1:14" ht="58.5" customHeight="1" hidden="1">
      <c r="A33" s="60"/>
      <c r="B33" s="60"/>
      <c r="C33" s="60"/>
      <c r="D33" s="39"/>
      <c r="E33" s="3"/>
      <c r="F33" s="3"/>
      <c r="G33" s="3"/>
      <c r="H33" s="3"/>
      <c r="I33" s="3"/>
      <c r="J33" s="3"/>
      <c r="K33" s="3"/>
      <c r="L33" s="20"/>
      <c r="M33" s="78"/>
      <c r="N33" s="78"/>
    </row>
    <row r="34" spans="1:14" ht="68.25" customHeight="1" hidden="1">
      <c r="A34" s="61"/>
      <c r="B34" s="61"/>
      <c r="C34" s="61"/>
      <c r="D34" s="39"/>
      <c r="E34" s="3"/>
      <c r="F34" s="3"/>
      <c r="G34" s="3"/>
      <c r="H34" s="3"/>
      <c r="I34" s="3"/>
      <c r="J34" s="3"/>
      <c r="K34" s="3"/>
      <c r="L34" s="21"/>
      <c r="M34" s="67"/>
      <c r="N34" s="67"/>
    </row>
    <row r="35" spans="1:14" ht="60.75" customHeight="1">
      <c r="A35" s="18" t="s">
        <v>78</v>
      </c>
      <c r="B35" s="44" t="s">
        <v>79</v>
      </c>
      <c r="C35" s="44" t="s">
        <v>45</v>
      </c>
      <c r="D35" s="39"/>
      <c r="E35" s="56" t="s">
        <v>43</v>
      </c>
      <c r="F35" s="57"/>
      <c r="G35" s="57"/>
      <c r="H35" s="57"/>
      <c r="I35" s="57"/>
      <c r="J35" s="57"/>
      <c r="K35" s="58"/>
      <c r="L35" s="21"/>
      <c r="M35" s="3" t="s">
        <v>11</v>
      </c>
      <c r="N35" s="20" t="s">
        <v>31</v>
      </c>
    </row>
    <row r="36" spans="1:14" ht="60.75" customHeight="1">
      <c r="A36" s="88" t="s">
        <v>80</v>
      </c>
      <c r="B36" s="68" t="s">
        <v>81</v>
      </c>
      <c r="C36" s="59" t="s">
        <v>45</v>
      </c>
      <c r="D36" s="39" t="s">
        <v>8</v>
      </c>
      <c r="E36" s="3">
        <f>E37+E38</f>
        <v>55</v>
      </c>
      <c r="F36" s="3">
        <f aca="true" t="shared" si="11" ref="F36:L36">F37+F38</f>
        <v>275</v>
      </c>
      <c r="G36" s="3">
        <f t="shared" si="11"/>
        <v>55</v>
      </c>
      <c r="H36" s="3">
        <f t="shared" si="11"/>
        <v>55</v>
      </c>
      <c r="I36" s="3">
        <f t="shared" si="11"/>
        <v>55</v>
      </c>
      <c r="J36" s="3">
        <f t="shared" si="11"/>
        <v>55</v>
      </c>
      <c r="K36" s="3">
        <f t="shared" si="11"/>
        <v>55</v>
      </c>
      <c r="L36" s="3">
        <f t="shared" si="11"/>
        <v>0</v>
      </c>
      <c r="M36" s="59" t="s">
        <v>14</v>
      </c>
      <c r="N36" s="59" t="s">
        <v>15</v>
      </c>
    </row>
    <row r="37" spans="1:14" ht="60.75" customHeight="1">
      <c r="A37" s="89"/>
      <c r="B37" s="69"/>
      <c r="C37" s="60"/>
      <c r="D37" s="39" t="s">
        <v>9</v>
      </c>
      <c r="E37" s="3">
        <v>0</v>
      </c>
      <c r="F37" s="3">
        <f>G37+H37+I37+J37+K37</f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60"/>
      <c r="N37" s="60"/>
    </row>
    <row r="38" spans="1:14" ht="120" customHeight="1">
      <c r="A38" s="90"/>
      <c r="B38" s="70"/>
      <c r="C38" s="61"/>
      <c r="D38" s="39" t="s">
        <v>47</v>
      </c>
      <c r="E38" s="3">
        <v>55</v>
      </c>
      <c r="F38" s="3">
        <f>G38+H38+I38+J38+K38</f>
        <v>275</v>
      </c>
      <c r="G38" s="3">
        <v>55</v>
      </c>
      <c r="H38" s="3">
        <v>55</v>
      </c>
      <c r="I38" s="3">
        <v>55</v>
      </c>
      <c r="J38" s="3">
        <v>55</v>
      </c>
      <c r="K38" s="3">
        <v>55</v>
      </c>
      <c r="L38" s="3">
        <v>0</v>
      </c>
      <c r="M38" s="61"/>
      <c r="N38" s="61"/>
    </row>
    <row r="39" spans="1:14" ht="25.5" customHeight="1">
      <c r="A39" s="87" t="s">
        <v>82</v>
      </c>
      <c r="B39" s="59" t="s">
        <v>83</v>
      </c>
      <c r="C39" s="59" t="s">
        <v>45</v>
      </c>
      <c r="D39" s="39" t="s">
        <v>8</v>
      </c>
      <c r="E39" s="3">
        <f>E40+E41</f>
        <v>50</v>
      </c>
      <c r="F39" s="3">
        <f aca="true" t="shared" si="12" ref="F39:L39">F40+F41</f>
        <v>215</v>
      </c>
      <c r="G39" s="3">
        <f t="shared" si="12"/>
        <v>65</v>
      </c>
      <c r="H39" s="3">
        <f t="shared" si="12"/>
        <v>50</v>
      </c>
      <c r="I39" s="3">
        <f t="shared" si="12"/>
        <v>50</v>
      </c>
      <c r="J39" s="3">
        <f t="shared" si="12"/>
        <v>50</v>
      </c>
      <c r="K39" s="3">
        <f t="shared" si="12"/>
        <v>0</v>
      </c>
      <c r="L39" s="3">
        <f t="shared" si="12"/>
        <v>0</v>
      </c>
      <c r="M39" s="59" t="s">
        <v>11</v>
      </c>
      <c r="N39" s="59" t="s">
        <v>59</v>
      </c>
    </row>
    <row r="40" spans="1:14" ht="48.75" customHeight="1">
      <c r="A40" s="60"/>
      <c r="B40" s="60"/>
      <c r="C40" s="60"/>
      <c r="D40" s="39" t="s">
        <v>9</v>
      </c>
      <c r="E40" s="3">
        <v>0</v>
      </c>
      <c r="F40" s="3">
        <f>G40+H40+I40+J40+K40</f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60"/>
      <c r="N40" s="60"/>
    </row>
    <row r="41" spans="1:14" ht="68.25" customHeight="1">
      <c r="A41" s="61"/>
      <c r="B41" s="61"/>
      <c r="C41" s="61"/>
      <c r="D41" s="39" t="s">
        <v>47</v>
      </c>
      <c r="E41" s="3">
        <v>50</v>
      </c>
      <c r="F41" s="3">
        <v>215</v>
      </c>
      <c r="G41" s="3">
        <v>65</v>
      </c>
      <c r="H41" s="3">
        <v>50</v>
      </c>
      <c r="I41" s="3">
        <v>50</v>
      </c>
      <c r="J41" s="3">
        <v>50</v>
      </c>
      <c r="K41" s="3">
        <v>0</v>
      </c>
      <c r="L41" s="3">
        <v>0</v>
      </c>
      <c r="M41" s="61"/>
      <c r="N41" s="61"/>
    </row>
    <row r="42" spans="1:14" s="15" customFormat="1" ht="25.5" customHeight="1">
      <c r="A42" s="33"/>
      <c r="B42" s="53" t="s">
        <v>36</v>
      </c>
      <c r="C42" s="53" t="s">
        <v>48</v>
      </c>
      <c r="D42" s="40" t="s">
        <v>8</v>
      </c>
      <c r="E42" s="34">
        <f>E43+E44</f>
        <v>67</v>
      </c>
      <c r="F42" s="34">
        <f aca="true" t="shared" si="13" ref="F42:L42">F43+F44</f>
        <v>403</v>
      </c>
      <c r="G42" s="34">
        <f t="shared" si="13"/>
        <v>63</v>
      </c>
      <c r="H42" s="34">
        <f t="shared" si="13"/>
        <v>60</v>
      </c>
      <c r="I42" s="34">
        <f t="shared" si="13"/>
        <v>60</v>
      </c>
      <c r="J42" s="34">
        <f t="shared" si="13"/>
        <v>60</v>
      </c>
      <c r="K42" s="34">
        <f t="shared" si="13"/>
        <v>160</v>
      </c>
      <c r="L42" s="34">
        <f t="shared" si="13"/>
        <v>0</v>
      </c>
      <c r="M42" s="35"/>
      <c r="N42" s="35"/>
    </row>
    <row r="43" spans="1:14" s="15" customFormat="1" ht="49.5" customHeight="1">
      <c r="A43" s="33" t="s">
        <v>84</v>
      </c>
      <c r="B43" s="94"/>
      <c r="C43" s="54"/>
      <c r="D43" s="40" t="s">
        <v>9</v>
      </c>
      <c r="E43" s="34">
        <f>E46+E49</f>
        <v>0</v>
      </c>
      <c r="F43" s="34">
        <f aca="true" t="shared" si="14" ref="F43:L43">F46+F49</f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4"/>
        <v>0</v>
      </c>
      <c r="L43" s="34">
        <f t="shared" si="14"/>
        <v>0</v>
      </c>
      <c r="M43" s="35"/>
      <c r="N43" s="35"/>
    </row>
    <row r="44" spans="1:14" s="15" customFormat="1" ht="56.25" customHeight="1">
      <c r="A44" s="33"/>
      <c r="B44" s="55"/>
      <c r="C44" s="55"/>
      <c r="D44" s="40" t="s">
        <v>47</v>
      </c>
      <c r="E44" s="34">
        <f>E47+E50</f>
        <v>67</v>
      </c>
      <c r="F44" s="34">
        <f aca="true" t="shared" si="15" ref="F44:L44">F47+F50</f>
        <v>403</v>
      </c>
      <c r="G44" s="34">
        <f t="shared" si="15"/>
        <v>63</v>
      </c>
      <c r="H44" s="34">
        <f t="shared" si="15"/>
        <v>60</v>
      </c>
      <c r="I44" s="34">
        <f t="shared" si="15"/>
        <v>60</v>
      </c>
      <c r="J44" s="34">
        <f t="shared" si="15"/>
        <v>60</v>
      </c>
      <c r="K44" s="34">
        <f t="shared" si="15"/>
        <v>160</v>
      </c>
      <c r="L44" s="34">
        <f t="shared" si="15"/>
        <v>0</v>
      </c>
      <c r="M44" s="35"/>
      <c r="N44" s="35"/>
    </row>
    <row r="45" spans="1:14" ht="29.25" customHeight="1">
      <c r="A45" s="49" t="s">
        <v>85</v>
      </c>
      <c r="B45" s="52" t="s">
        <v>86</v>
      </c>
      <c r="C45" s="52" t="s">
        <v>45</v>
      </c>
      <c r="D45" s="40" t="s">
        <v>8</v>
      </c>
      <c r="E45" s="36">
        <f>E46+E47</f>
        <v>67</v>
      </c>
      <c r="F45" s="36">
        <f aca="true" t="shared" si="16" ref="F45:L45">F46+F47</f>
        <v>273</v>
      </c>
      <c r="G45" s="36">
        <f t="shared" si="16"/>
        <v>63</v>
      </c>
      <c r="H45" s="36">
        <f t="shared" si="16"/>
        <v>50</v>
      </c>
      <c r="I45" s="36">
        <f t="shared" si="16"/>
        <v>50</v>
      </c>
      <c r="J45" s="36">
        <f t="shared" si="16"/>
        <v>50</v>
      </c>
      <c r="K45" s="36">
        <f t="shared" si="16"/>
        <v>60</v>
      </c>
      <c r="L45" s="36">
        <f t="shared" si="16"/>
        <v>0</v>
      </c>
      <c r="M45" s="52" t="s">
        <v>11</v>
      </c>
      <c r="N45" s="52" t="s">
        <v>60</v>
      </c>
    </row>
    <row r="46" spans="1:14" ht="48.75" customHeight="1">
      <c r="A46" s="50"/>
      <c r="B46" s="50"/>
      <c r="C46" s="50"/>
      <c r="D46" s="40" t="s">
        <v>9</v>
      </c>
      <c r="E46" s="36">
        <v>0</v>
      </c>
      <c r="F46" s="36">
        <f>G46+H46+I46+J46+K46</f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7">
        <v>0</v>
      </c>
      <c r="M46" s="50"/>
      <c r="N46" s="50"/>
    </row>
    <row r="47" spans="1:14" ht="60.75" customHeight="1">
      <c r="A47" s="51"/>
      <c r="B47" s="51"/>
      <c r="C47" s="51"/>
      <c r="D47" s="40" t="s">
        <v>47</v>
      </c>
      <c r="E47" s="36">
        <v>67</v>
      </c>
      <c r="F47" s="36">
        <f>G47+H47+I47+J47+K47</f>
        <v>273</v>
      </c>
      <c r="G47" s="36">
        <v>63</v>
      </c>
      <c r="H47" s="36">
        <v>50</v>
      </c>
      <c r="I47" s="36">
        <v>50</v>
      </c>
      <c r="J47" s="36">
        <v>50</v>
      </c>
      <c r="K47" s="36">
        <v>60</v>
      </c>
      <c r="L47" s="38">
        <v>0</v>
      </c>
      <c r="M47" s="51"/>
      <c r="N47" s="51"/>
    </row>
    <row r="48" spans="1:14" ht="33" customHeight="1">
      <c r="A48" s="91" t="s">
        <v>87</v>
      </c>
      <c r="B48" s="52" t="s">
        <v>88</v>
      </c>
      <c r="C48" s="52" t="s">
        <v>50</v>
      </c>
      <c r="D48" s="40" t="s">
        <v>8</v>
      </c>
      <c r="E48" s="36">
        <f>E49+E50</f>
        <v>0</v>
      </c>
      <c r="F48" s="36">
        <f aca="true" t="shared" si="17" ref="F48:L48">F49+F50</f>
        <v>130</v>
      </c>
      <c r="G48" s="36">
        <f t="shared" si="17"/>
        <v>0</v>
      </c>
      <c r="H48" s="36">
        <f t="shared" si="17"/>
        <v>10</v>
      </c>
      <c r="I48" s="36">
        <f t="shared" si="17"/>
        <v>10</v>
      </c>
      <c r="J48" s="36">
        <f t="shared" si="17"/>
        <v>10</v>
      </c>
      <c r="K48" s="36">
        <f t="shared" si="17"/>
        <v>100</v>
      </c>
      <c r="L48" s="36">
        <f t="shared" si="17"/>
        <v>0</v>
      </c>
      <c r="M48" s="52" t="s">
        <v>11</v>
      </c>
      <c r="N48" s="52" t="s">
        <v>61</v>
      </c>
    </row>
    <row r="49" spans="1:14" ht="48" customHeight="1">
      <c r="A49" s="92"/>
      <c r="B49" s="50"/>
      <c r="C49" s="50"/>
      <c r="D49" s="40" t="s">
        <v>9</v>
      </c>
      <c r="E49" s="36">
        <v>0</v>
      </c>
      <c r="F49" s="36">
        <f>G49+H49+I49+J49+K49</f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50"/>
      <c r="N49" s="50"/>
    </row>
    <row r="50" spans="1:14" ht="60.75" customHeight="1">
      <c r="A50" s="93"/>
      <c r="B50" s="51"/>
      <c r="C50" s="51"/>
      <c r="D50" s="40" t="s">
        <v>47</v>
      </c>
      <c r="E50" s="36">
        <v>0</v>
      </c>
      <c r="F50" s="36">
        <f>G50+H50+I50+J50+K50</f>
        <v>130</v>
      </c>
      <c r="G50" s="36">
        <v>0</v>
      </c>
      <c r="H50" s="36">
        <v>10</v>
      </c>
      <c r="I50" s="36">
        <v>10</v>
      </c>
      <c r="J50" s="36">
        <v>10</v>
      </c>
      <c r="K50" s="36">
        <v>100</v>
      </c>
      <c r="L50" s="36">
        <v>0</v>
      </c>
      <c r="M50" s="51"/>
      <c r="N50" s="51"/>
    </row>
    <row r="51" spans="1:14" s="15" customFormat="1" ht="15" customHeight="1">
      <c r="A51" s="52" t="s">
        <v>89</v>
      </c>
      <c r="B51" s="52" t="s">
        <v>110</v>
      </c>
      <c r="C51" s="52" t="s">
        <v>50</v>
      </c>
      <c r="D51" s="40" t="s">
        <v>8</v>
      </c>
      <c r="E51" s="36">
        <f>E52+E53</f>
        <v>1151</v>
      </c>
      <c r="F51" s="36">
        <f aca="true" t="shared" si="18" ref="F51:L51">F52+F53</f>
        <v>2502</v>
      </c>
      <c r="G51" s="36">
        <f t="shared" si="18"/>
        <v>1187</v>
      </c>
      <c r="H51" s="36">
        <f t="shared" si="18"/>
        <v>0</v>
      </c>
      <c r="I51" s="36">
        <f t="shared" si="18"/>
        <v>0</v>
      </c>
      <c r="J51" s="36">
        <f t="shared" si="18"/>
        <v>0</v>
      </c>
      <c r="K51" s="36">
        <f t="shared" si="18"/>
        <v>1000</v>
      </c>
      <c r="L51" s="36">
        <f t="shared" si="18"/>
        <v>0</v>
      </c>
      <c r="M51" s="52" t="s">
        <v>27</v>
      </c>
      <c r="N51" s="52"/>
    </row>
    <row r="52" spans="1:14" s="15" customFormat="1" ht="53.25" customHeight="1">
      <c r="A52" s="50"/>
      <c r="B52" s="50"/>
      <c r="C52" s="50"/>
      <c r="D52" s="40" t="s">
        <v>9</v>
      </c>
      <c r="E52" s="36">
        <f>E55</f>
        <v>0</v>
      </c>
      <c r="F52" s="36">
        <f aca="true" t="shared" si="19" ref="F52:L52">F55</f>
        <v>0</v>
      </c>
      <c r="G52" s="36">
        <f t="shared" si="19"/>
        <v>0</v>
      </c>
      <c r="H52" s="36">
        <f t="shared" si="19"/>
        <v>0</v>
      </c>
      <c r="I52" s="36">
        <f t="shared" si="19"/>
        <v>0</v>
      </c>
      <c r="J52" s="36">
        <f t="shared" si="19"/>
        <v>0</v>
      </c>
      <c r="K52" s="36">
        <f t="shared" si="19"/>
        <v>0</v>
      </c>
      <c r="L52" s="36">
        <f t="shared" si="19"/>
        <v>0</v>
      </c>
      <c r="M52" s="50"/>
      <c r="N52" s="50"/>
    </row>
    <row r="53" spans="1:14" s="15" customFormat="1" ht="55.5" customHeight="1">
      <c r="A53" s="50"/>
      <c r="B53" s="50"/>
      <c r="C53" s="50"/>
      <c r="D53" s="41" t="s">
        <v>47</v>
      </c>
      <c r="E53" s="36">
        <f>E56</f>
        <v>1151</v>
      </c>
      <c r="F53" s="36">
        <f aca="true" t="shared" si="20" ref="F53:L53">F56</f>
        <v>2502</v>
      </c>
      <c r="G53" s="36">
        <f t="shared" si="20"/>
        <v>1187</v>
      </c>
      <c r="H53" s="36">
        <f t="shared" si="20"/>
        <v>0</v>
      </c>
      <c r="I53" s="36">
        <f t="shared" si="20"/>
        <v>0</v>
      </c>
      <c r="J53" s="36">
        <f t="shared" si="20"/>
        <v>0</v>
      </c>
      <c r="K53" s="36">
        <f t="shared" si="20"/>
        <v>1000</v>
      </c>
      <c r="L53" s="36">
        <f t="shared" si="20"/>
        <v>0</v>
      </c>
      <c r="M53" s="50"/>
      <c r="N53" s="50"/>
    </row>
    <row r="54" spans="1:14" s="15" customFormat="1" ht="30" customHeight="1">
      <c r="A54" s="87" t="s">
        <v>90</v>
      </c>
      <c r="B54" s="59" t="s">
        <v>91</v>
      </c>
      <c r="C54" s="59" t="s">
        <v>45</v>
      </c>
      <c r="D54" s="3" t="s">
        <v>8</v>
      </c>
      <c r="E54" s="3">
        <f>E55+E56</f>
        <v>1151</v>
      </c>
      <c r="F54" s="3">
        <f aca="true" t="shared" si="21" ref="F54:L54">F55+F56</f>
        <v>2502</v>
      </c>
      <c r="G54" s="3">
        <f t="shared" si="21"/>
        <v>1187</v>
      </c>
      <c r="H54" s="3">
        <f t="shared" si="21"/>
        <v>0</v>
      </c>
      <c r="I54" s="3">
        <f t="shared" si="21"/>
        <v>0</v>
      </c>
      <c r="J54" s="3">
        <f t="shared" si="21"/>
        <v>0</v>
      </c>
      <c r="K54" s="3">
        <f t="shared" si="21"/>
        <v>1000</v>
      </c>
      <c r="L54" s="3">
        <f t="shared" si="21"/>
        <v>0</v>
      </c>
      <c r="M54" s="59" t="s">
        <v>11</v>
      </c>
      <c r="N54" s="59" t="s">
        <v>109</v>
      </c>
    </row>
    <row r="55" spans="1:14" s="15" customFormat="1" ht="45.75" customHeight="1">
      <c r="A55" s="118"/>
      <c r="B55" s="60"/>
      <c r="C55" s="60"/>
      <c r="D55" s="39" t="s">
        <v>9</v>
      </c>
      <c r="E55" s="3">
        <v>0</v>
      </c>
      <c r="F55" s="3">
        <f>G55+H55+I55+J55+K55</f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85"/>
      <c r="N55" s="60"/>
    </row>
    <row r="56" spans="1:14" s="15" customFormat="1" ht="51" customHeight="1">
      <c r="A56" s="119"/>
      <c r="B56" s="61"/>
      <c r="C56" s="60"/>
      <c r="D56" s="46" t="s">
        <v>47</v>
      </c>
      <c r="E56" s="3">
        <v>1151</v>
      </c>
      <c r="F56" s="3">
        <v>2502</v>
      </c>
      <c r="G56" s="3">
        <v>1187</v>
      </c>
      <c r="H56" s="3">
        <v>0</v>
      </c>
      <c r="I56" s="3">
        <v>0</v>
      </c>
      <c r="J56" s="3">
        <v>0</v>
      </c>
      <c r="K56" s="3">
        <v>1000</v>
      </c>
      <c r="L56" s="3">
        <v>0</v>
      </c>
      <c r="M56" s="86"/>
      <c r="N56" s="61"/>
    </row>
    <row r="57" spans="1:14" s="16" customFormat="1" ht="15" customHeight="1">
      <c r="A57" s="88" t="s">
        <v>92</v>
      </c>
      <c r="B57" s="59" t="s">
        <v>51</v>
      </c>
      <c r="C57" s="59" t="s">
        <v>45</v>
      </c>
      <c r="D57" s="39" t="s">
        <v>8</v>
      </c>
      <c r="E57" s="3">
        <f>E58+E59</f>
        <v>60</v>
      </c>
      <c r="F57" s="3">
        <f>F58+F59</f>
        <v>319</v>
      </c>
      <c r="G57" s="3">
        <f aca="true" t="shared" si="22" ref="G57:L57">G58+G59</f>
        <v>9</v>
      </c>
      <c r="H57" s="3">
        <f t="shared" si="22"/>
        <v>70</v>
      </c>
      <c r="I57" s="3">
        <f t="shared" si="22"/>
        <v>70</v>
      </c>
      <c r="J57" s="3">
        <f t="shared" si="22"/>
        <v>70</v>
      </c>
      <c r="K57" s="3">
        <f t="shared" si="22"/>
        <v>100</v>
      </c>
      <c r="L57" s="3">
        <f t="shared" si="22"/>
        <v>0</v>
      </c>
      <c r="M57" s="59" t="s">
        <v>13</v>
      </c>
      <c r="N57" s="22"/>
    </row>
    <row r="58" spans="1:14" s="16" customFormat="1" ht="24" customHeight="1">
      <c r="A58" s="89"/>
      <c r="B58" s="85"/>
      <c r="C58" s="60"/>
      <c r="D58" s="39" t="s">
        <v>9</v>
      </c>
      <c r="E58" s="3">
        <f>E64</f>
        <v>0</v>
      </c>
      <c r="F58" s="3">
        <f aca="true" t="shared" si="23" ref="F58:L58">F64</f>
        <v>0</v>
      </c>
      <c r="G58" s="3">
        <f t="shared" si="23"/>
        <v>0</v>
      </c>
      <c r="H58" s="3">
        <f t="shared" si="23"/>
        <v>0</v>
      </c>
      <c r="I58" s="3">
        <f t="shared" si="23"/>
        <v>0</v>
      </c>
      <c r="J58" s="3">
        <f t="shared" si="23"/>
        <v>0</v>
      </c>
      <c r="K58" s="3">
        <f t="shared" si="23"/>
        <v>0</v>
      </c>
      <c r="L58" s="3">
        <f t="shared" si="23"/>
        <v>0</v>
      </c>
      <c r="M58" s="60"/>
      <c r="N58" s="23"/>
    </row>
    <row r="59" spans="1:14" s="16" customFormat="1" ht="41.25" customHeight="1">
      <c r="A59" s="90"/>
      <c r="B59" s="86"/>
      <c r="C59" s="61"/>
      <c r="D59" s="39" t="s">
        <v>52</v>
      </c>
      <c r="E59" s="3">
        <f>E65</f>
        <v>60</v>
      </c>
      <c r="F59" s="3">
        <f aca="true" t="shared" si="24" ref="F59:L59">F65</f>
        <v>319</v>
      </c>
      <c r="G59" s="3">
        <f t="shared" si="24"/>
        <v>9</v>
      </c>
      <c r="H59" s="3">
        <f t="shared" si="24"/>
        <v>70</v>
      </c>
      <c r="I59" s="3">
        <f t="shared" si="24"/>
        <v>70</v>
      </c>
      <c r="J59" s="3">
        <f t="shared" si="24"/>
        <v>70</v>
      </c>
      <c r="K59" s="3">
        <f t="shared" si="24"/>
        <v>100</v>
      </c>
      <c r="L59" s="3">
        <f t="shared" si="24"/>
        <v>0</v>
      </c>
      <c r="M59" s="60"/>
      <c r="N59" s="24"/>
    </row>
    <row r="60" spans="1:14" s="15" customFormat="1" ht="15" customHeight="1" hidden="1">
      <c r="A60" s="59"/>
      <c r="B60" s="59"/>
      <c r="C60" s="59"/>
      <c r="D60" s="39"/>
      <c r="E60" s="3"/>
      <c r="F60" s="3"/>
      <c r="G60" s="3"/>
      <c r="H60" s="3"/>
      <c r="I60" s="3"/>
      <c r="J60" s="3"/>
      <c r="K60" s="3"/>
      <c r="L60" s="3"/>
      <c r="M60" s="59"/>
      <c r="N60" s="59"/>
    </row>
    <row r="61" spans="1:14" s="15" customFormat="1" ht="45" customHeight="1" hidden="1">
      <c r="A61" s="60"/>
      <c r="B61" s="60"/>
      <c r="C61" s="60"/>
      <c r="D61" s="39"/>
      <c r="E61" s="3"/>
      <c r="F61" s="3"/>
      <c r="G61" s="3"/>
      <c r="H61" s="3"/>
      <c r="I61" s="3"/>
      <c r="J61" s="3"/>
      <c r="K61" s="3"/>
      <c r="L61" s="23"/>
      <c r="M61" s="60"/>
      <c r="N61" s="60"/>
    </row>
    <row r="62" spans="1:14" s="15" customFormat="1" ht="89.25" customHeight="1" hidden="1">
      <c r="A62" s="61"/>
      <c r="B62" s="61"/>
      <c r="C62" s="61"/>
      <c r="D62" s="39"/>
      <c r="E62" s="3"/>
      <c r="F62" s="3"/>
      <c r="G62" s="3"/>
      <c r="H62" s="3"/>
      <c r="I62" s="3"/>
      <c r="J62" s="3"/>
      <c r="K62" s="3"/>
      <c r="L62" s="24"/>
      <c r="M62" s="61"/>
      <c r="N62" s="61"/>
    </row>
    <row r="63" spans="1:14" s="15" customFormat="1" ht="24" customHeight="1">
      <c r="A63" s="102" t="s">
        <v>93</v>
      </c>
      <c r="B63" s="68" t="s">
        <v>94</v>
      </c>
      <c r="C63" s="59" t="s">
        <v>45</v>
      </c>
      <c r="D63" s="39" t="s">
        <v>8</v>
      </c>
      <c r="E63" s="3">
        <f>E64+E65</f>
        <v>60</v>
      </c>
      <c r="F63" s="3">
        <f aca="true" t="shared" si="25" ref="F63:L63">F64+F65</f>
        <v>319</v>
      </c>
      <c r="G63" s="3">
        <f t="shared" si="25"/>
        <v>9</v>
      </c>
      <c r="H63" s="3">
        <f t="shared" si="25"/>
        <v>70</v>
      </c>
      <c r="I63" s="3">
        <f t="shared" si="25"/>
        <v>70</v>
      </c>
      <c r="J63" s="3">
        <f t="shared" si="25"/>
        <v>70</v>
      </c>
      <c r="K63" s="3">
        <f t="shared" si="25"/>
        <v>100</v>
      </c>
      <c r="L63" s="3">
        <f t="shared" si="25"/>
        <v>0</v>
      </c>
      <c r="M63" s="59" t="s">
        <v>13</v>
      </c>
      <c r="N63" s="59" t="s">
        <v>62</v>
      </c>
    </row>
    <row r="64" spans="1:14" s="15" customFormat="1" ht="49.5" customHeight="1">
      <c r="A64" s="89"/>
      <c r="B64" s="69"/>
      <c r="C64" s="60"/>
      <c r="D64" s="39" t="s">
        <v>9</v>
      </c>
      <c r="E64" s="3">
        <v>0</v>
      </c>
      <c r="F64" s="3">
        <f>G64+H64+I64+J64+K64</f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60"/>
      <c r="N64" s="60"/>
    </row>
    <row r="65" spans="1:14" s="15" customFormat="1" ht="75.75" customHeight="1">
      <c r="A65" s="90"/>
      <c r="B65" s="69"/>
      <c r="C65" s="60"/>
      <c r="D65" s="46" t="s">
        <v>47</v>
      </c>
      <c r="E65" s="43">
        <v>60</v>
      </c>
      <c r="F65" s="3">
        <f>G65+H65+I65+J65+K65</f>
        <v>319</v>
      </c>
      <c r="G65" s="3">
        <v>9</v>
      </c>
      <c r="H65" s="3">
        <v>70</v>
      </c>
      <c r="I65" s="3">
        <v>70</v>
      </c>
      <c r="J65" s="3">
        <v>70</v>
      </c>
      <c r="K65" s="3">
        <v>100</v>
      </c>
      <c r="L65" s="3">
        <v>0</v>
      </c>
      <c r="M65" s="60"/>
      <c r="N65" s="60"/>
    </row>
    <row r="66" spans="1:14" s="15" customFormat="1" ht="30.75" customHeight="1">
      <c r="A66" s="89" t="s">
        <v>95</v>
      </c>
      <c r="B66" s="59" t="s">
        <v>53</v>
      </c>
      <c r="C66" s="59" t="s">
        <v>29</v>
      </c>
      <c r="D66" s="39" t="s">
        <v>8</v>
      </c>
      <c r="E66" s="3">
        <f>E67+E68</f>
        <v>0</v>
      </c>
      <c r="F66" s="3">
        <f aca="true" t="shared" si="26" ref="F66:L66">F67+F68</f>
        <v>198</v>
      </c>
      <c r="G66" s="3">
        <f t="shared" si="26"/>
        <v>133</v>
      </c>
      <c r="H66" s="3">
        <f t="shared" si="26"/>
        <v>5</v>
      </c>
      <c r="I66" s="3">
        <f t="shared" si="26"/>
        <v>30</v>
      </c>
      <c r="J66" s="3">
        <f t="shared" si="26"/>
        <v>30</v>
      </c>
      <c r="K66" s="3">
        <f t="shared" si="26"/>
        <v>0</v>
      </c>
      <c r="L66" s="3">
        <f t="shared" si="26"/>
        <v>0</v>
      </c>
      <c r="M66" s="59" t="s">
        <v>14</v>
      </c>
      <c r="N66" s="59"/>
    </row>
    <row r="67" spans="1:14" s="15" customFormat="1" ht="48.75" customHeight="1">
      <c r="A67" s="118"/>
      <c r="B67" s="60"/>
      <c r="C67" s="60"/>
      <c r="D67" s="39" t="s">
        <v>9</v>
      </c>
      <c r="E67" s="3">
        <f>E70</f>
        <v>0</v>
      </c>
      <c r="F67" s="3">
        <f aca="true" t="shared" si="27" ref="F67:L67">F70</f>
        <v>0</v>
      </c>
      <c r="G67" s="3">
        <f t="shared" si="27"/>
        <v>0</v>
      </c>
      <c r="H67" s="3">
        <f t="shared" si="27"/>
        <v>0</v>
      </c>
      <c r="I67" s="3">
        <f t="shared" si="27"/>
        <v>0</v>
      </c>
      <c r="J67" s="3">
        <f t="shared" si="27"/>
        <v>0</v>
      </c>
      <c r="K67" s="3">
        <f t="shared" si="27"/>
        <v>0</v>
      </c>
      <c r="L67" s="3">
        <f t="shared" si="27"/>
        <v>0</v>
      </c>
      <c r="M67" s="60"/>
      <c r="N67" s="60"/>
    </row>
    <row r="68" spans="1:14" s="15" customFormat="1" ht="90.75" customHeight="1">
      <c r="A68" s="119"/>
      <c r="B68" s="61"/>
      <c r="C68" s="61"/>
      <c r="D68" s="39" t="s">
        <v>52</v>
      </c>
      <c r="E68" s="3">
        <f>E71</f>
        <v>0</v>
      </c>
      <c r="F68" s="3">
        <f>G68+H68+I68+J68+K68</f>
        <v>198</v>
      </c>
      <c r="G68" s="3">
        <f aca="true" t="shared" si="28" ref="G68:L68">G71</f>
        <v>133</v>
      </c>
      <c r="H68" s="3">
        <f t="shared" si="28"/>
        <v>5</v>
      </c>
      <c r="I68" s="3">
        <f t="shared" si="28"/>
        <v>30</v>
      </c>
      <c r="J68" s="3">
        <f t="shared" si="28"/>
        <v>30</v>
      </c>
      <c r="K68" s="3">
        <f t="shared" si="28"/>
        <v>0</v>
      </c>
      <c r="L68" s="3">
        <f t="shared" si="28"/>
        <v>0</v>
      </c>
      <c r="M68" s="61"/>
      <c r="N68" s="61"/>
    </row>
    <row r="69" spans="1:14" s="15" customFormat="1" ht="45" customHeight="1">
      <c r="A69" s="105" t="s">
        <v>96</v>
      </c>
      <c r="B69" s="68" t="s">
        <v>97</v>
      </c>
      <c r="C69" s="59" t="s">
        <v>50</v>
      </c>
      <c r="D69" s="39" t="s">
        <v>8</v>
      </c>
      <c r="E69" s="3">
        <v>0</v>
      </c>
      <c r="F69" s="3">
        <f>F71</f>
        <v>198</v>
      </c>
      <c r="G69" s="3">
        <f>G71</f>
        <v>133</v>
      </c>
      <c r="H69" s="3">
        <f>H71</f>
        <v>5</v>
      </c>
      <c r="I69" s="3">
        <f>I70+I71</f>
        <v>30</v>
      </c>
      <c r="J69" s="3">
        <f>J70+J71</f>
        <v>30</v>
      </c>
      <c r="K69" s="3">
        <f>K70+K71</f>
        <v>0</v>
      </c>
      <c r="L69" s="14">
        <f>L70+L71</f>
        <v>0</v>
      </c>
      <c r="M69" s="108" t="s">
        <v>14</v>
      </c>
      <c r="N69" s="108" t="s">
        <v>63</v>
      </c>
    </row>
    <row r="70" spans="1:14" s="15" customFormat="1" ht="45" customHeight="1">
      <c r="A70" s="106"/>
      <c r="B70" s="69"/>
      <c r="C70" s="60"/>
      <c r="D70" s="39" t="s">
        <v>9</v>
      </c>
      <c r="E70" s="3">
        <v>0</v>
      </c>
      <c r="F70" s="3">
        <f>G70+H70+I70+J70+K70</f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14">
        <v>0</v>
      </c>
      <c r="M70" s="109"/>
      <c r="N70" s="109"/>
    </row>
    <row r="71" spans="1:14" s="15" customFormat="1" ht="75.75" customHeight="1">
      <c r="A71" s="107"/>
      <c r="B71" s="70"/>
      <c r="C71" s="61"/>
      <c r="D71" s="39" t="s">
        <v>47</v>
      </c>
      <c r="E71" s="3">
        <v>0</v>
      </c>
      <c r="F71" s="3">
        <f>G71+H71+I71+J71+K71</f>
        <v>198</v>
      </c>
      <c r="G71" s="3">
        <v>133</v>
      </c>
      <c r="H71" s="3">
        <v>5</v>
      </c>
      <c r="I71" s="3">
        <v>30</v>
      </c>
      <c r="J71" s="3">
        <v>30</v>
      </c>
      <c r="K71" s="3">
        <v>0</v>
      </c>
      <c r="L71" s="14"/>
      <c r="M71" s="110"/>
      <c r="N71" s="110"/>
    </row>
    <row r="72" spans="1:14" s="15" customFormat="1" ht="33.75" customHeight="1">
      <c r="A72" s="88" t="s">
        <v>98</v>
      </c>
      <c r="B72" s="59" t="s">
        <v>70</v>
      </c>
      <c r="C72" s="59" t="s">
        <v>45</v>
      </c>
      <c r="D72" s="39" t="s">
        <v>8</v>
      </c>
      <c r="E72" s="3">
        <f>E73+E74</f>
        <v>625</v>
      </c>
      <c r="F72" s="3">
        <f aca="true" t="shared" si="29" ref="F72:L72">F73+F74</f>
        <v>3025</v>
      </c>
      <c r="G72" s="3">
        <f t="shared" si="29"/>
        <v>543</v>
      </c>
      <c r="H72" s="3">
        <f t="shared" si="29"/>
        <v>525</v>
      </c>
      <c r="I72" s="3">
        <f t="shared" si="29"/>
        <v>525</v>
      </c>
      <c r="J72" s="3">
        <f t="shared" si="29"/>
        <v>525</v>
      </c>
      <c r="K72" s="3">
        <f t="shared" si="29"/>
        <v>675</v>
      </c>
      <c r="L72" s="3">
        <f t="shared" si="29"/>
        <v>0</v>
      </c>
      <c r="M72" s="59" t="s">
        <v>27</v>
      </c>
      <c r="N72" s="59" t="s">
        <v>54</v>
      </c>
    </row>
    <row r="73" spans="1:14" s="15" customFormat="1" ht="42.75" customHeight="1">
      <c r="A73" s="89"/>
      <c r="B73" s="60"/>
      <c r="C73" s="60"/>
      <c r="D73" s="39" t="s">
        <v>9</v>
      </c>
      <c r="E73" s="3">
        <f>E76+E79</f>
        <v>0</v>
      </c>
      <c r="F73" s="3">
        <f aca="true" t="shared" si="30" ref="F73:K73">F76+F79</f>
        <v>0</v>
      </c>
      <c r="G73" s="3">
        <f t="shared" si="30"/>
        <v>0</v>
      </c>
      <c r="H73" s="3">
        <f t="shared" si="30"/>
        <v>0</v>
      </c>
      <c r="I73" s="3">
        <f t="shared" si="30"/>
        <v>0</v>
      </c>
      <c r="J73" s="3">
        <f t="shared" si="30"/>
        <v>0</v>
      </c>
      <c r="K73" s="3">
        <f t="shared" si="30"/>
        <v>0</v>
      </c>
      <c r="L73" s="23"/>
      <c r="M73" s="60"/>
      <c r="N73" s="60"/>
    </row>
    <row r="74" spans="1:14" s="15" customFormat="1" ht="42.75" customHeight="1">
      <c r="A74" s="90"/>
      <c r="B74" s="61"/>
      <c r="C74" s="61"/>
      <c r="D74" s="39" t="s">
        <v>47</v>
      </c>
      <c r="E74" s="3">
        <f>E80+E77</f>
        <v>625</v>
      </c>
      <c r="F74" s="3">
        <f aca="true" t="shared" si="31" ref="F74:L74">F80+F77</f>
        <v>3025</v>
      </c>
      <c r="G74" s="3">
        <f t="shared" si="31"/>
        <v>543</v>
      </c>
      <c r="H74" s="3">
        <f t="shared" si="31"/>
        <v>525</v>
      </c>
      <c r="I74" s="3">
        <f t="shared" si="31"/>
        <v>525</v>
      </c>
      <c r="J74" s="3">
        <f t="shared" si="31"/>
        <v>525</v>
      </c>
      <c r="K74" s="3">
        <f t="shared" si="31"/>
        <v>675</v>
      </c>
      <c r="L74" s="3">
        <f t="shared" si="31"/>
        <v>0</v>
      </c>
      <c r="M74" s="61"/>
      <c r="N74" s="61"/>
    </row>
    <row r="75" spans="1:14" s="15" customFormat="1" ht="19.5" customHeight="1">
      <c r="A75" s="120" t="s">
        <v>99</v>
      </c>
      <c r="B75" s="59" t="s">
        <v>101</v>
      </c>
      <c r="C75" s="59" t="s">
        <v>45</v>
      </c>
      <c r="D75" s="39" t="s">
        <v>8</v>
      </c>
      <c r="E75" s="3">
        <f>E76+E77</f>
        <v>225</v>
      </c>
      <c r="F75" s="3">
        <f aca="true" t="shared" si="32" ref="F75:K75">F76+F77</f>
        <v>1125</v>
      </c>
      <c r="G75" s="3">
        <f t="shared" si="32"/>
        <v>225</v>
      </c>
      <c r="H75" s="3">
        <f t="shared" si="32"/>
        <v>225</v>
      </c>
      <c r="I75" s="3">
        <f t="shared" si="32"/>
        <v>225</v>
      </c>
      <c r="J75" s="3">
        <f t="shared" si="32"/>
        <v>225</v>
      </c>
      <c r="K75" s="3">
        <f t="shared" si="32"/>
        <v>225</v>
      </c>
      <c r="L75" s="25"/>
      <c r="M75" s="108" t="s">
        <v>11</v>
      </c>
      <c r="N75" s="115" t="s">
        <v>64</v>
      </c>
    </row>
    <row r="76" spans="1:14" s="15" customFormat="1" ht="47.25" customHeight="1">
      <c r="A76" s="106"/>
      <c r="B76" s="60"/>
      <c r="C76" s="60"/>
      <c r="D76" s="39" t="s">
        <v>9</v>
      </c>
      <c r="E76" s="3">
        <v>0</v>
      </c>
      <c r="F76" s="3">
        <f>G76+H76+I76+J76+K76</f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26"/>
      <c r="M76" s="109"/>
      <c r="N76" s="116"/>
    </row>
    <row r="77" spans="1:14" s="15" customFormat="1" ht="64.5" customHeight="1">
      <c r="A77" s="107"/>
      <c r="B77" s="61"/>
      <c r="C77" s="61"/>
      <c r="D77" s="39" t="s">
        <v>52</v>
      </c>
      <c r="E77" s="3">
        <v>225</v>
      </c>
      <c r="F77" s="3">
        <f>G77+H77+I77+J77+K77</f>
        <v>1125</v>
      </c>
      <c r="G77" s="3">
        <v>225</v>
      </c>
      <c r="H77" s="3">
        <v>225</v>
      </c>
      <c r="I77" s="3">
        <v>225</v>
      </c>
      <c r="J77" s="3">
        <v>225</v>
      </c>
      <c r="K77" s="3">
        <v>225</v>
      </c>
      <c r="L77" s="27"/>
      <c r="M77" s="110"/>
      <c r="N77" s="117"/>
    </row>
    <row r="78" spans="1:14" s="15" customFormat="1" ht="18.75" customHeight="1">
      <c r="A78" s="120" t="s">
        <v>100</v>
      </c>
      <c r="B78" s="59" t="s">
        <v>102</v>
      </c>
      <c r="C78" s="59" t="s">
        <v>45</v>
      </c>
      <c r="D78" s="39" t="s">
        <v>8</v>
      </c>
      <c r="E78" s="3">
        <f>E79+E80</f>
        <v>400</v>
      </c>
      <c r="F78" s="3">
        <f aca="true" t="shared" si="33" ref="F78:K78">F79+F80</f>
        <v>1900</v>
      </c>
      <c r="G78" s="3">
        <f t="shared" si="33"/>
        <v>318</v>
      </c>
      <c r="H78" s="3">
        <f t="shared" si="33"/>
        <v>300</v>
      </c>
      <c r="I78" s="3">
        <f t="shared" si="33"/>
        <v>300</v>
      </c>
      <c r="J78" s="3">
        <f t="shared" si="33"/>
        <v>300</v>
      </c>
      <c r="K78" s="3">
        <f t="shared" si="33"/>
        <v>450</v>
      </c>
      <c r="L78" s="14"/>
      <c r="M78" s="108" t="s">
        <v>11</v>
      </c>
      <c r="N78" s="108" t="s">
        <v>65</v>
      </c>
    </row>
    <row r="79" spans="1:14" s="15" customFormat="1" ht="48.75" customHeight="1">
      <c r="A79" s="106"/>
      <c r="B79" s="60"/>
      <c r="C79" s="60"/>
      <c r="D79" s="39" t="s">
        <v>9</v>
      </c>
      <c r="E79" s="3">
        <v>0</v>
      </c>
      <c r="F79" s="3">
        <f>G79+H79+I79+J79+K79</f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14"/>
      <c r="M79" s="109"/>
      <c r="N79" s="109"/>
    </row>
    <row r="80" spans="1:14" s="15" customFormat="1" ht="45" customHeight="1">
      <c r="A80" s="107"/>
      <c r="B80" s="61"/>
      <c r="C80" s="61"/>
      <c r="D80" s="39" t="s">
        <v>55</v>
      </c>
      <c r="E80" s="3">
        <v>400</v>
      </c>
      <c r="F80" s="3">
        <v>1900</v>
      </c>
      <c r="G80" s="3">
        <v>318</v>
      </c>
      <c r="H80" s="3">
        <v>300</v>
      </c>
      <c r="I80" s="3">
        <v>300</v>
      </c>
      <c r="J80" s="3">
        <v>300</v>
      </c>
      <c r="K80" s="3">
        <v>450</v>
      </c>
      <c r="L80" s="14"/>
      <c r="M80" s="110"/>
      <c r="N80" s="110"/>
    </row>
    <row r="81" spans="1:14" s="13" customFormat="1" ht="23.25" customHeight="1" hidden="1">
      <c r="A81" s="17"/>
      <c r="B81" s="45"/>
      <c r="C81" s="47"/>
      <c r="D81" s="48" t="s">
        <v>10</v>
      </c>
      <c r="E81" s="30"/>
      <c r="F81" s="30"/>
      <c r="G81" s="30"/>
      <c r="H81" s="30"/>
      <c r="I81" s="30"/>
      <c r="J81" s="30"/>
      <c r="K81" s="30"/>
      <c r="L81" s="28"/>
      <c r="M81" s="28"/>
      <c r="N81" s="42"/>
    </row>
    <row r="82" spans="1:14" s="13" customFormat="1" ht="15" customHeight="1">
      <c r="A82" s="111"/>
      <c r="B82" s="62" t="s">
        <v>23</v>
      </c>
      <c r="C82" s="62" t="s">
        <v>50</v>
      </c>
      <c r="D82" s="48" t="s">
        <v>8</v>
      </c>
      <c r="E82" s="30">
        <f>E83+E84</f>
        <v>89899</v>
      </c>
      <c r="F82" s="30">
        <f aca="true" t="shared" si="34" ref="F82:L82">F83+F84</f>
        <v>523362</v>
      </c>
      <c r="G82" s="30">
        <f t="shared" si="34"/>
        <v>102076</v>
      </c>
      <c r="H82" s="30">
        <f t="shared" si="34"/>
        <v>104820</v>
      </c>
      <c r="I82" s="30">
        <f t="shared" si="34"/>
        <v>104845</v>
      </c>
      <c r="J82" s="30">
        <f t="shared" si="34"/>
        <v>104845</v>
      </c>
      <c r="K82" s="30">
        <f t="shared" si="34"/>
        <v>106222</v>
      </c>
      <c r="L82" s="12" t="e">
        <f t="shared" si="34"/>
        <v>#REF!</v>
      </c>
      <c r="M82" s="111"/>
      <c r="N82" s="111"/>
    </row>
    <row r="83" spans="1:14" s="13" customFormat="1" ht="48" customHeight="1">
      <c r="A83" s="112"/>
      <c r="B83" s="65"/>
      <c r="C83" s="65"/>
      <c r="D83" s="48" t="s">
        <v>9</v>
      </c>
      <c r="E83" s="30">
        <f>E73+E67+E58+E52+E43+E29+E8</f>
        <v>0</v>
      </c>
      <c r="F83" s="30">
        <f aca="true" t="shared" si="35" ref="F83:K83">F73+F67+F58+F52+F43+F29+F8</f>
        <v>0</v>
      </c>
      <c r="G83" s="30">
        <f t="shared" si="35"/>
        <v>0</v>
      </c>
      <c r="H83" s="30">
        <f t="shared" si="35"/>
        <v>0</v>
      </c>
      <c r="I83" s="30">
        <f t="shared" si="35"/>
        <v>0</v>
      </c>
      <c r="J83" s="30">
        <f t="shared" si="35"/>
        <v>0</v>
      </c>
      <c r="K83" s="30">
        <f t="shared" si="35"/>
        <v>0</v>
      </c>
      <c r="L83" s="12" t="e">
        <f>#REF!+#REF!</f>
        <v>#REF!</v>
      </c>
      <c r="M83" s="112"/>
      <c r="N83" s="112"/>
    </row>
    <row r="84" spans="1:14" s="13" customFormat="1" ht="64.5" customHeight="1">
      <c r="A84" s="113"/>
      <c r="B84" s="64"/>
      <c r="C84" s="64"/>
      <c r="D84" s="48" t="s">
        <v>56</v>
      </c>
      <c r="E84" s="30">
        <f>E74+E68+E59+E53+E44+E30+E9</f>
        <v>89899</v>
      </c>
      <c r="F84" s="30">
        <f aca="true" t="shared" si="36" ref="F84:K84">F74+F68+F59+F53+F44+F30+F9</f>
        <v>523362</v>
      </c>
      <c r="G84" s="30">
        <f t="shared" si="36"/>
        <v>102076</v>
      </c>
      <c r="H84" s="30">
        <f t="shared" si="36"/>
        <v>104820</v>
      </c>
      <c r="I84" s="30">
        <f t="shared" si="36"/>
        <v>104845</v>
      </c>
      <c r="J84" s="30">
        <f t="shared" si="36"/>
        <v>104845</v>
      </c>
      <c r="K84" s="30">
        <f t="shared" si="36"/>
        <v>106222</v>
      </c>
      <c r="L84" s="12" t="e">
        <f>#REF!+#REF!</f>
        <v>#REF!</v>
      </c>
      <c r="M84" s="113"/>
      <c r="N84" s="113"/>
    </row>
  </sheetData>
  <sheetProtection/>
  <mergeCells count="132">
    <mergeCell ref="A54:A56"/>
    <mergeCell ref="B54:B56"/>
    <mergeCell ref="C54:C56"/>
    <mergeCell ref="A82:A84"/>
    <mergeCell ref="A66:A68"/>
    <mergeCell ref="M75:M77"/>
    <mergeCell ref="M82:M84"/>
    <mergeCell ref="C82:C84"/>
    <mergeCell ref="A75:A77"/>
    <mergeCell ref="A78:A80"/>
    <mergeCell ref="N75:N77"/>
    <mergeCell ref="M78:M80"/>
    <mergeCell ref="N78:N80"/>
    <mergeCell ref="B63:B65"/>
    <mergeCell ref="C63:C65"/>
    <mergeCell ref="M63:M65"/>
    <mergeCell ref="B75:B77"/>
    <mergeCell ref="C75:C77"/>
    <mergeCell ref="B78:B80"/>
    <mergeCell ref="C78:C80"/>
    <mergeCell ref="N82:N84"/>
    <mergeCell ref="C16:C18"/>
    <mergeCell ref="B16:B18"/>
    <mergeCell ref="M16:M18"/>
    <mergeCell ref="A16:A18"/>
    <mergeCell ref="C22:C24"/>
    <mergeCell ref="M22:M24"/>
    <mergeCell ref="B22:B24"/>
    <mergeCell ref="N22:N24"/>
    <mergeCell ref="B82:B84"/>
    <mergeCell ref="B66:B68"/>
    <mergeCell ref="C66:C68"/>
    <mergeCell ref="M66:M68"/>
    <mergeCell ref="N66:N68"/>
    <mergeCell ref="C57:C59"/>
    <mergeCell ref="M57:M59"/>
    <mergeCell ref="B60:B62"/>
    <mergeCell ref="C60:C62"/>
    <mergeCell ref="M60:M62"/>
    <mergeCell ref="N60:N62"/>
    <mergeCell ref="A72:A74"/>
    <mergeCell ref="B72:B74"/>
    <mergeCell ref="C72:C74"/>
    <mergeCell ref="M72:M74"/>
    <mergeCell ref="N72:N74"/>
    <mergeCell ref="A69:A71"/>
    <mergeCell ref="B69:B71"/>
    <mergeCell ref="C69:C71"/>
    <mergeCell ref="M69:M71"/>
    <mergeCell ref="N69:N71"/>
    <mergeCell ref="G3:K3"/>
    <mergeCell ref="L3:L4"/>
    <mergeCell ref="A2:N2"/>
    <mergeCell ref="A57:A59"/>
    <mergeCell ref="B57:B59"/>
    <mergeCell ref="N63:N65"/>
    <mergeCell ref="A60:A62"/>
    <mergeCell ref="A63:A65"/>
    <mergeCell ref="N16:N18"/>
    <mergeCell ref="A22:A24"/>
    <mergeCell ref="N51:N53"/>
    <mergeCell ref="N48:N50"/>
    <mergeCell ref="A39:A41"/>
    <mergeCell ref="B42:B44"/>
    <mergeCell ref="H1:N1"/>
    <mergeCell ref="A3:A4"/>
    <mergeCell ref="B3:B4"/>
    <mergeCell ref="C3:C4"/>
    <mergeCell ref="D3:D4"/>
    <mergeCell ref="E3:E4"/>
    <mergeCell ref="A48:A50"/>
    <mergeCell ref="B48:B50"/>
    <mergeCell ref="C48:C50"/>
    <mergeCell ref="M48:M50"/>
    <mergeCell ref="A51:A53"/>
    <mergeCell ref="B51:B53"/>
    <mergeCell ref="C51:C53"/>
    <mergeCell ref="M51:M53"/>
    <mergeCell ref="M54:M56"/>
    <mergeCell ref="N54:N56"/>
    <mergeCell ref="A32:A34"/>
    <mergeCell ref="B32:B34"/>
    <mergeCell ref="C32:C34"/>
    <mergeCell ref="M32:M34"/>
    <mergeCell ref="N32:N34"/>
    <mergeCell ref="A36:A38"/>
    <mergeCell ref="B36:B38"/>
    <mergeCell ref="C36:C38"/>
    <mergeCell ref="A28:A30"/>
    <mergeCell ref="B28:B30"/>
    <mergeCell ref="C28:C30"/>
    <mergeCell ref="M28:M30"/>
    <mergeCell ref="N28:N30"/>
    <mergeCell ref="A25:A27"/>
    <mergeCell ref="B25:B27"/>
    <mergeCell ref="C25:C27"/>
    <mergeCell ref="M25:M27"/>
    <mergeCell ref="N25:N27"/>
    <mergeCell ref="A13:A15"/>
    <mergeCell ref="C13:C15"/>
    <mergeCell ref="M13:M15"/>
    <mergeCell ref="N13:N15"/>
    <mergeCell ref="B13:B15"/>
    <mergeCell ref="C19:C21"/>
    <mergeCell ref="M19:M21"/>
    <mergeCell ref="N19:N21"/>
    <mergeCell ref="A19:A21"/>
    <mergeCell ref="B19:B21"/>
    <mergeCell ref="B7:B9"/>
    <mergeCell ref="C7:C9"/>
    <mergeCell ref="M3:M4"/>
    <mergeCell ref="N3:N4"/>
    <mergeCell ref="A10:A12"/>
    <mergeCell ref="B10:B12"/>
    <mergeCell ref="C10:C12"/>
    <mergeCell ref="M10:M12"/>
    <mergeCell ref="N10:N12"/>
    <mergeCell ref="F3:F4"/>
    <mergeCell ref="E35:K35"/>
    <mergeCell ref="E31:K31"/>
    <mergeCell ref="M39:M41"/>
    <mergeCell ref="N39:N41"/>
    <mergeCell ref="B39:B41"/>
    <mergeCell ref="C39:C41"/>
    <mergeCell ref="M36:M38"/>
    <mergeCell ref="N36:N38"/>
    <mergeCell ref="A45:A47"/>
    <mergeCell ref="B45:B47"/>
    <mergeCell ref="C42:C44"/>
    <mergeCell ref="C45:C47"/>
    <mergeCell ref="M45:M47"/>
    <mergeCell ref="N45:N47"/>
  </mergeCells>
  <printOptions/>
  <pageMargins left="0.7086614173228347" right="0.5118110236220472" top="0.5511811023622047" bottom="0.5511811023622047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20" zoomScaleNormal="120" zoomScalePageLayoutView="0" workbookViewId="0" topLeftCell="A1">
      <selection activeCell="F8" sqref="F8"/>
    </sheetView>
  </sheetViews>
  <sheetFormatPr defaultColWidth="9.140625" defaultRowHeight="15"/>
  <cols>
    <col min="1" max="1" width="25.7109375" style="0" customWidth="1"/>
    <col min="2" max="2" width="11.7109375" style="0" customWidth="1"/>
    <col min="3" max="3" width="13.57421875" style="0" customWidth="1"/>
    <col min="9" max="9" width="11.57421875" style="0" customWidth="1"/>
  </cols>
  <sheetData>
    <row r="1" spans="6:9" ht="15">
      <c r="F1" s="121" t="s">
        <v>42</v>
      </c>
      <c r="G1" s="121"/>
      <c r="H1" s="121"/>
      <c r="I1" s="121"/>
    </row>
    <row r="2" spans="1:9" ht="43.5" customHeight="1">
      <c r="A2" s="126" t="s">
        <v>103</v>
      </c>
      <c r="B2" s="126"/>
      <c r="C2" s="126"/>
      <c r="D2" s="126"/>
      <c r="E2" s="126"/>
      <c r="F2" s="126"/>
      <c r="G2" s="126"/>
      <c r="H2" s="126"/>
      <c r="I2" s="126"/>
    </row>
    <row r="3" spans="1:9" ht="24" customHeight="1">
      <c r="A3" s="8" t="s">
        <v>26</v>
      </c>
      <c r="B3" s="127" t="s">
        <v>66</v>
      </c>
      <c r="C3" s="127"/>
      <c r="D3" s="127"/>
      <c r="E3" s="127"/>
      <c r="F3" s="127"/>
      <c r="G3" s="127"/>
      <c r="H3" s="127"/>
      <c r="I3" s="128"/>
    </row>
    <row r="4" spans="1:9" ht="15" customHeight="1">
      <c r="A4" s="138" t="s">
        <v>71</v>
      </c>
      <c r="B4" s="66" t="s">
        <v>16</v>
      </c>
      <c r="C4" s="66" t="s">
        <v>17</v>
      </c>
      <c r="D4" s="123" t="s">
        <v>18</v>
      </c>
      <c r="E4" s="124"/>
      <c r="F4" s="124"/>
      <c r="G4" s="124"/>
      <c r="H4" s="124"/>
      <c r="I4" s="125"/>
    </row>
    <row r="5" spans="1:9" ht="34.5" customHeight="1">
      <c r="A5" s="139"/>
      <c r="B5" s="122"/>
      <c r="C5" s="122"/>
      <c r="D5" s="11" t="s">
        <v>19</v>
      </c>
      <c r="E5" s="11" t="s">
        <v>37</v>
      </c>
      <c r="F5" s="11" t="s">
        <v>38</v>
      </c>
      <c r="G5" s="11" t="s">
        <v>39</v>
      </c>
      <c r="H5" s="11" t="s">
        <v>57</v>
      </c>
      <c r="I5" s="7" t="s">
        <v>20</v>
      </c>
    </row>
    <row r="6" spans="1:9" ht="27" customHeight="1">
      <c r="A6" s="139"/>
      <c r="B6" s="66" t="s">
        <v>66</v>
      </c>
      <c r="C6" s="5" t="s">
        <v>21</v>
      </c>
      <c r="D6" s="3">
        <f>D7+D8</f>
        <v>102076</v>
      </c>
      <c r="E6" s="7">
        <f>E7+E8</f>
        <v>104820</v>
      </c>
      <c r="F6" s="7">
        <f>F7+F8</f>
        <v>104845</v>
      </c>
      <c r="G6" s="7">
        <f>G7+G8</f>
        <v>104845</v>
      </c>
      <c r="H6" s="7">
        <f>H7+H8</f>
        <v>106222</v>
      </c>
      <c r="I6" s="7">
        <f>D6+E6+F6+G6+H6</f>
        <v>522808</v>
      </c>
    </row>
    <row r="7" spans="1:9" ht="35.25" customHeight="1">
      <c r="A7" s="139"/>
      <c r="B7" s="137"/>
      <c r="C7" s="5" t="s">
        <v>22</v>
      </c>
      <c r="D7" s="3">
        <f>'Перечень меропр УДО '!G83</f>
        <v>0</v>
      </c>
      <c r="E7" s="7">
        <f>'Перечень меропр УДО '!H83</f>
        <v>0</v>
      </c>
      <c r="F7" s="7">
        <f>'Перечень меропр УДО '!I83</f>
        <v>0</v>
      </c>
      <c r="G7" s="7">
        <f>'Перечень меропр УДО '!J83</f>
        <v>0</v>
      </c>
      <c r="H7" s="7">
        <f>'Перечень меропр УДО '!K83</f>
        <v>0</v>
      </c>
      <c r="I7" s="7">
        <f>D7+E7+F7+G7+H7</f>
        <v>0</v>
      </c>
    </row>
    <row r="8" spans="1:9" ht="107.25" customHeight="1">
      <c r="A8" s="140"/>
      <c r="B8" s="122"/>
      <c r="C8" s="11" t="s">
        <v>44</v>
      </c>
      <c r="D8" s="3">
        <f>'Перечень меропр УДО '!G84</f>
        <v>102076</v>
      </c>
      <c r="E8" s="7">
        <f>'Перечень меропр УДО '!H84</f>
        <v>104820</v>
      </c>
      <c r="F8" s="7">
        <f>'Перечень меропр УДО '!I84</f>
        <v>104845</v>
      </c>
      <c r="G8" s="7">
        <f>'Перечень меропр УДО '!J84</f>
        <v>104845</v>
      </c>
      <c r="H8" s="7">
        <f>'Перечень меропр УДО '!K84</f>
        <v>106222</v>
      </c>
      <c r="I8" s="7">
        <f>D8+E8+F8+G8+H8</f>
        <v>522808</v>
      </c>
    </row>
    <row r="9" spans="1:9" ht="49.5" customHeight="1" hidden="1">
      <c r="A9" s="130"/>
      <c r="B9" s="131"/>
      <c r="C9" s="132"/>
      <c r="D9" s="9"/>
      <c r="E9" s="9"/>
      <c r="F9" s="9"/>
      <c r="G9" s="9"/>
      <c r="H9" s="133"/>
      <c r="I9" s="134"/>
    </row>
    <row r="10" ht="88.5" customHeight="1" hidden="1"/>
    <row r="11" ht="22.5" customHeight="1" hidden="1"/>
    <row r="12" spans="1:9" ht="15" customHeight="1" hidden="1">
      <c r="A12" s="135" t="s">
        <v>72</v>
      </c>
      <c r="B12" s="135"/>
      <c r="C12" s="135"/>
      <c r="D12" s="135"/>
      <c r="E12" s="135"/>
      <c r="F12" s="135"/>
      <c r="G12" s="135"/>
      <c r="H12" s="135"/>
      <c r="I12" s="135"/>
    </row>
    <row r="13" spans="1:9" ht="3" customHeight="1" hidden="1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ht="141.75" customHeight="1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36" customHeight="1">
      <c r="A16" s="135"/>
      <c r="B16" s="135"/>
      <c r="C16" s="135"/>
      <c r="D16" s="135"/>
      <c r="E16" s="135"/>
      <c r="F16" s="135"/>
      <c r="G16" s="135"/>
      <c r="H16" s="135"/>
      <c r="I16" s="135"/>
    </row>
    <row r="17" spans="1:9" ht="9.75" customHeight="1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84" customHeight="1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9" ht="15" hidden="1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41.25" customHeight="1" hidden="1">
      <c r="A20" s="135"/>
      <c r="B20" s="135"/>
      <c r="C20" s="135"/>
      <c r="D20" s="135"/>
      <c r="E20" s="135"/>
      <c r="F20" s="135"/>
      <c r="G20" s="135"/>
      <c r="H20" s="135"/>
      <c r="I20" s="135"/>
    </row>
    <row r="21" spans="1:9" ht="15" customHeight="1" hidden="1">
      <c r="A21" s="135"/>
      <c r="B21" s="135"/>
      <c r="C21" s="135"/>
      <c r="D21" s="135"/>
      <c r="E21" s="135"/>
      <c r="F21" s="135"/>
      <c r="G21" s="135"/>
      <c r="H21" s="135"/>
      <c r="I21" s="135"/>
    </row>
    <row r="22" spans="1:9" ht="15" customHeight="1" hidden="1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5" customHeight="1" hidden="1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5" customHeight="1" hidden="1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 ht="15" customHeight="1" hidden="1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3" customHeight="1" hidden="1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15" customHeight="1" hidden="1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ht="15" customHeight="1" hidden="1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15" customHeight="1" hidden="1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ht="15" customHeight="1" hidden="1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ht="11.25" customHeight="1" hidden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15" customHeight="1" hidden="1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15" customHeight="1" hidden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ht="15" customHeight="1" hidden="1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ht="15" customHeight="1" hidden="1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15" customHeight="1" hidden="1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ht="10.5" customHeight="1" hidden="1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ht="14.25" customHeight="1" hidden="1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ht="19.5" customHeight="1" hidden="1">
      <c r="A39" s="135"/>
      <c r="B39" s="135"/>
      <c r="C39" s="135"/>
      <c r="D39" s="135"/>
      <c r="E39" s="135"/>
      <c r="F39" s="135"/>
      <c r="G39" s="135"/>
      <c r="H39" s="135"/>
      <c r="I39" s="135"/>
    </row>
    <row r="40" spans="1:9" ht="114.75" customHeight="1" hidden="1">
      <c r="A40" s="135"/>
      <c r="B40" s="135"/>
      <c r="C40" s="135"/>
      <c r="D40" s="135"/>
      <c r="E40" s="135"/>
      <c r="F40" s="135"/>
      <c r="G40" s="135"/>
      <c r="H40" s="135"/>
      <c r="I40" s="135"/>
    </row>
    <row r="41" spans="1:9" ht="32.25" customHeight="1">
      <c r="A41" s="141" t="s">
        <v>41</v>
      </c>
      <c r="B41" s="141"/>
      <c r="C41" s="141"/>
      <c r="D41" s="141"/>
      <c r="E41" s="141"/>
      <c r="F41" s="141"/>
      <c r="G41" s="141"/>
      <c r="H41" s="141"/>
      <c r="I41" s="141"/>
    </row>
    <row r="42" spans="1:9" ht="174.75" customHeight="1">
      <c r="A42" s="129" t="s">
        <v>67</v>
      </c>
      <c r="B42" s="129"/>
      <c r="C42" s="129"/>
      <c r="D42" s="129"/>
      <c r="E42" s="129"/>
      <c r="F42" s="129"/>
      <c r="G42" s="129"/>
      <c r="H42" s="129"/>
      <c r="I42" s="129"/>
    </row>
    <row r="44" spans="1:9" ht="90" customHeight="1">
      <c r="A44" s="136" t="s">
        <v>104</v>
      </c>
      <c r="B44" s="136"/>
      <c r="C44" s="136"/>
      <c r="D44" s="136"/>
      <c r="E44" s="136"/>
      <c r="F44" s="136"/>
      <c r="G44" s="136"/>
      <c r="H44" s="136"/>
      <c r="I44" s="136"/>
    </row>
  </sheetData>
  <sheetProtection/>
  <mergeCells count="14">
    <mergeCell ref="A42:I42"/>
    <mergeCell ref="A9:C9"/>
    <mergeCell ref="H9:I9"/>
    <mergeCell ref="A12:I40"/>
    <mergeCell ref="A44:I44"/>
    <mergeCell ref="B6:B8"/>
    <mergeCell ref="A4:A8"/>
    <mergeCell ref="A41:I41"/>
    <mergeCell ref="F1:I1"/>
    <mergeCell ref="B4:B5"/>
    <mergeCell ref="C4:C5"/>
    <mergeCell ref="D4:I4"/>
    <mergeCell ref="A2:I2"/>
    <mergeCell ref="B3:I3"/>
  </mergeCells>
  <printOptions/>
  <pageMargins left="0.7086614173228347" right="0.7086614173228347" top="0.5511811023622047" bottom="0.5511811023622047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2019-03-11T07:32:28Z</dcterms:modified>
  <cp:category/>
  <cp:version/>
  <cp:contentType/>
  <cp:contentStatus/>
</cp:coreProperties>
</file>