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3-2025\"/>
    </mc:Choice>
  </mc:AlternateContent>
  <bookViews>
    <workbookView xWindow="0" yWindow="0" windowWidth="23040" windowHeight="8820"/>
  </bookViews>
  <sheets>
    <sheet name="Приложение" sheetId="3" r:id="rId1"/>
  </sheets>
  <definedNames>
    <definedName name="_xlnm.Print_Area" localSheetId="0">Приложение!$A$1:$J$38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" l="1"/>
  <c r="H28" i="3"/>
  <c r="F28" i="3"/>
  <c r="E28" i="3"/>
  <c r="D28" i="3"/>
  <c r="C28" i="3"/>
  <c r="K33" i="3" l="1"/>
  <c r="K32" i="3"/>
  <c r="K31" i="3"/>
  <c r="K30" i="3"/>
  <c r="K29" i="3"/>
  <c r="K25" i="3"/>
  <c r="K24" i="3"/>
  <c r="K23" i="3"/>
  <c r="K22" i="3"/>
  <c r="K21" i="3"/>
  <c r="K19" i="3"/>
  <c r="K18" i="3"/>
  <c r="K17" i="3"/>
  <c r="K15" i="3"/>
  <c r="K12" i="3"/>
  <c r="K10" i="3"/>
  <c r="K9" i="3"/>
  <c r="K8" i="3"/>
  <c r="K7" i="3"/>
  <c r="K6" i="3"/>
  <c r="I33" i="3"/>
  <c r="I32" i="3"/>
  <c r="I31" i="3"/>
  <c r="I30" i="3"/>
  <c r="I29" i="3"/>
  <c r="I25" i="3"/>
  <c r="I24" i="3"/>
  <c r="I23" i="3"/>
  <c r="I22" i="3"/>
  <c r="I21" i="3"/>
  <c r="I19" i="3"/>
  <c r="I18" i="3"/>
  <c r="I17" i="3"/>
  <c r="I15" i="3"/>
  <c r="I12" i="3"/>
  <c r="I10" i="3"/>
  <c r="I9" i="3"/>
  <c r="I8" i="3"/>
  <c r="I7" i="3"/>
  <c r="I6" i="3"/>
  <c r="G35" i="3"/>
  <c r="G34" i="3"/>
  <c r="G33" i="3"/>
  <c r="G32" i="3"/>
  <c r="G31" i="3"/>
  <c r="G30" i="3"/>
  <c r="G29" i="3"/>
  <c r="G26" i="3"/>
  <c r="G25" i="3"/>
  <c r="G24" i="3"/>
  <c r="G23" i="3"/>
  <c r="G22" i="3"/>
  <c r="G21" i="3"/>
  <c r="G19" i="3"/>
  <c r="G18" i="3"/>
  <c r="G17" i="3"/>
  <c r="G15" i="3"/>
  <c r="G13" i="3"/>
  <c r="G12" i="3"/>
  <c r="G10" i="3"/>
  <c r="G9" i="3"/>
  <c r="G8" i="3"/>
  <c r="G7" i="3"/>
  <c r="G6" i="3"/>
  <c r="J27" i="3" l="1"/>
  <c r="E27" i="3"/>
  <c r="D27" i="3"/>
  <c r="E16" i="3"/>
  <c r="C27" i="3"/>
  <c r="H27" i="3" l="1"/>
  <c r="K27" i="3" s="1"/>
  <c r="K28" i="3"/>
  <c r="F27" i="3"/>
  <c r="I28" i="3"/>
  <c r="G28" i="3"/>
  <c r="J20" i="3"/>
  <c r="H20" i="3"/>
  <c r="F20" i="3"/>
  <c r="E20" i="3"/>
  <c r="D20" i="3"/>
  <c r="C20" i="3"/>
  <c r="K20" i="3" l="1"/>
  <c r="I20" i="3"/>
  <c r="G20" i="3"/>
  <c r="I27" i="3"/>
  <c r="G27" i="3"/>
  <c r="F16" i="3"/>
  <c r="H16" i="3"/>
  <c r="J16" i="3"/>
  <c r="D11" i="3"/>
  <c r="E11" i="3"/>
  <c r="E5" i="3" s="1"/>
  <c r="E4" i="3" s="1"/>
  <c r="E36" i="3" s="1"/>
  <c r="F11" i="3"/>
  <c r="H11" i="3"/>
  <c r="J11" i="3"/>
  <c r="J5" i="3" s="1"/>
  <c r="D16" i="3"/>
  <c r="C16" i="3"/>
  <c r="C11" i="3"/>
  <c r="K16" i="3" l="1"/>
  <c r="H5" i="3"/>
  <c r="K5" i="3" s="1"/>
  <c r="K11" i="3"/>
  <c r="G16" i="3"/>
  <c r="I16" i="3"/>
  <c r="I11" i="3"/>
  <c r="G11" i="3"/>
  <c r="F5" i="3"/>
  <c r="F4" i="3" s="1"/>
  <c r="F36" i="3" s="1"/>
  <c r="J4" i="3"/>
  <c r="J36" i="3" s="1"/>
  <c r="D5" i="3"/>
  <c r="D4" i="3" s="1"/>
  <c r="D36" i="3" s="1"/>
  <c r="C5" i="3"/>
  <c r="C4" i="3" s="1"/>
  <c r="C36" i="3" s="1"/>
  <c r="H4" i="3" l="1"/>
  <c r="H36" i="3" s="1"/>
  <c r="K36" i="3" s="1"/>
  <c r="G4" i="3"/>
  <c r="I5" i="3"/>
  <c r="G5" i="3"/>
  <c r="G36" i="3"/>
  <c r="I4" i="3" l="1"/>
  <c r="K4" i="3"/>
  <c r="I36" i="3"/>
</calcChain>
</file>

<file path=xl/sharedStrings.xml><?xml version="1.0" encoding="utf-8"?>
<sst xmlns="http://schemas.openxmlformats.org/spreadsheetml/2006/main" count="75" uniqueCount="75">
  <si>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</si>
  <si>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</si>
  <si>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</si>
  <si>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</si>
  <si>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</si>
  <si>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</si>
  <si>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</si>
  <si>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</si>
  <si>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</si>
  <si>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</si>
  <si>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</si>
  <si>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</si>
  <si>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</si>
  <si>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</si>
  <si>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</si>
  <si>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</si>
  <si>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</si>
  <si>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</si>
  <si>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</si>
  <si>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</si>
  <si>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</si>
  <si>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</si>
  <si>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</si>
  <si>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</si>
  <si>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</si>
  <si>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</si>
  <si>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</si>
  <si>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</si>
  <si>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</si>
  <si>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</si>
  <si>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</si>
  <si>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</si>
  <si>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</si>
  <si>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</si>
  <si>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</si>
  <si>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</si>
  <si>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</si>
  <si>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</si>
  <si>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Акцизы на автомобильный бензин</t>
  </si>
  <si>
    <t>Информация об объеме и структуре налоговых и неналоговых доходов, а также межбюджетных трансфертах, поступающих в бюджет городского округа  Зарайск Московской области</t>
  </si>
  <si>
    <t>1 06 00000 00 0000 000</t>
  </si>
  <si>
    <t>НАЛОГИ НА ИМУЩЕСТВО</t>
  </si>
  <si>
    <t>1 06 01000 00 0000 110</t>
  </si>
  <si>
    <t>Налог на имуществофизичесих лиц</t>
  </si>
  <si>
    <t>1 06 06000 01 0000 110</t>
  </si>
  <si>
    <t>Земельный налог</t>
  </si>
  <si>
    <t>(тыс. рублей)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</si>
  <si>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</si>
  <si>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</si>
  <si>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2 07 00000 00 0000 000</t>
  </si>
  <si>
    <t>Прочие безвозмездные поступления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</si>
  <si>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</si>
  <si>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</si>
  <si>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</si>
  <si>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</si>
  <si>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</si>
  <si>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</si>
  <si>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</si>
  <si>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</si>
  <si>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</si>
  <si>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</si>
  <si>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</si>
  <si>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</si>
  <si>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НАЛОГОВЫЕ ДОХОДЫ</t>
  </si>
  <si>
    <t>% к ожидаемому исполнению</t>
  </si>
  <si>
    <t>% к прогнозу 2023 года</t>
  </si>
  <si>
    <t xml:space="preserve">Факт за отчетный 2021 год </t>
  </si>
  <si>
    <t xml:space="preserve">Уточненный план на текущий 2022год </t>
  </si>
  <si>
    <t>Ожидаемое исполнение 2022 года</t>
  </si>
  <si>
    <t xml:space="preserve">Прогноз на очередной 2023год </t>
  </si>
  <si>
    <t>Прогноз на первый год планового периода 2024 год</t>
  </si>
  <si>
    <t>Прогноз на второй год планового периода 2025 год</t>
  </si>
  <si>
    <t>% к прогнозу 2024 года</t>
  </si>
  <si>
    <t>1 08 0000 00 0000 000</t>
  </si>
  <si>
    <t>ГОСУДАРСТВЕННАЯ ПОШЛИНА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</si>
</sst>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6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7" zoomScaleNormal="100" zoomScaleSheetLayoutView="100" workbookViewId="0">
      <selection activeCell="F24" sqref="F24"/>
    </sheetView>
  </sheetViews>
  <sheetFormatPr defaultRowHeight="15" x14ac:dyDescent="0.25"/>
  <cols>
    <col min="1" max="1" width="21.7109375" customWidth="1"/>
    <col min="2" max="2" width="63" customWidth="1"/>
    <col min="3" max="6" width="10.7109375" customWidth="1"/>
    <col min="7" max="7" width="11.42578125" customWidth="1"/>
    <col min="8" max="10" width="10.7109375" customWidth="1"/>
  </cols>
  <sheetData>
    <row r="1" spans="1:13" ht="37.5" customHeight="1" x14ac:dyDescent="0.2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</row>
    <row r="2" spans="1:13" x14ac:dyDescent="0.25">
      <c r="J2" s="1" t="s">
        <v>46</v>
      </c>
    </row>
    <row r="3" spans="1:13" ht="63.75" x14ac:dyDescent="0.25">
      <c r="A3" s="2" t="s">
        <v>0</v>
      </c>
      <c r="B3" s="2" t="s">
        <v>1</v>
      </c>
      <c r="C3" s="2" t="s">
        <v>66</v>
      </c>
      <c r="D3" s="2" t="s">
        <v>67</v>
      </c>
      <c r="E3" s="2" t="s">
        <v>68</v>
      </c>
      <c r="F3" s="2" t="s">
        <v>69</v>
      </c>
      <c r="G3" s="2" t="s">
        <v>64</v>
      </c>
      <c r="H3" s="2" t="s">
        <v>70</v>
      </c>
      <c r="I3" s="2" t="s">
        <v>65</v>
      </c>
      <c r="J3" s="2" t="s">
        <v>71</v>
      </c>
      <c r="K3" s="2" t="s">
        <v>72</v>
      </c>
    </row>
    <row r="4" spans="1:13" x14ac:dyDescent="0.25">
      <c r="A4" s="5" t="s">
        <v>2</v>
      </c>
      <c r="B4" s="3" t="s">
        <v>3</v>
      </c>
      <c r="C4" s="7">
        <f>SUM(C5+C20)</f>
        <v>926527</v>
      </c>
      <c r="D4" s="7">
        <f t="shared" ref="D4:J4" si="0">SUM(D5+D20)</f>
        <v>941482</v>
      </c>
      <c r="E4" s="7">
        <f t="shared" si="0"/>
        <v>941482</v>
      </c>
      <c r="F4" s="7">
        <f t="shared" si="0"/>
        <v>946727</v>
      </c>
      <c r="G4" s="11">
        <f>SUM(F4/E4)</f>
        <v>1.0055710040128223</v>
      </c>
      <c r="H4" s="7">
        <f t="shared" si="0"/>
        <v>990871</v>
      </c>
      <c r="I4" s="11">
        <f>SUM(H4/F4)</f>
        <v>1.0466280142005033</v>
      </c>
      <c r="J4" s="7">
        <f t="shared" si="0"/>
        <v>1056343</v>
      </c>
      <c r="K4" s="10">
        <f>SUM(J4/H4)</f>
        <v>1.0660752005054139</v>
      </c>
      <c r="L4" s="8"/>
      <c r="M4" s="8"/>
    </row>
    <row r="5" spans="1:13" x14ac:dyDescent="0.25">
      <c r="A5" s="5"/>
      <c r="B5" s="3" t="s">
        <v>63</v>
      </c>
      <c r="C5" s="7">
        <f>SUM(C6+C8+C11+C16+C19)</f>
        <v>835780</v>
      </c>
      <c r="D5" s="7">
        <f t="shared" ref="D5:E5" si="1">SUM(D6+D8+D11+D16+D19)</f>
        <v>857142</v>
      </c>
      <c r="E5" s="7">
        <f t="shared" si="1"/>
        <v>853336</v>
      </c>
      <c r="F5" s="7">
        <f>SUM(F6+F8+F11+F16+F19)</f>
        <v>878359</v>
      </c>
      <c r="G5" s="11">
        <f t="shared" ref="G5:G36" si="2">SUM(F5/E5)</f>
        <v>1.0293237364883234</v>
      </c>
      <c r="H5" s="7">
        <f t="shared" ref="H5:J5" si="3">SUM(H6+H8+H11+H16+H19)</f>
        <v>926585</v>
      </c>
      <c r="I5" s="11">
        <f t="shared" ref="I5:I36" si="4">SUM(H5/F5)</f>
        <v>1.0549046574350578</v>
      </c>
      <c r="J5" s="7">
        <f t="shared" si="3"/>
        <v>991277</v>
      </c>
      <c r="K5" s="10">
        <f t="shared" ref="K5:K36" si="5">SUM(J5/H5)</f>
        <v>1.0698176637869166</v>
      </c>
      <c r="L5" s="8"/>
      <c r="M5" s="8"/>
    </row>
    <row r="6" spans="1:13" x14ac:dyDescent="0.25">
      <c r="A6" s="5" t="s">
        <v>4</v>
      </c>
      <c r="B6" s="3" t="s">
        <v>5</v>
      </c>
      <c r="C6" s="7">
        <v>653490</v>
      </c>
      <c r="D6" s="7">
        <v>685683</v>
      </c>
      <c r="E6" s="7">
        <v>673494</v>
      </c>
      <c r="F6" s="7">
        <v>673214</v>
      </c>
      <c r="G6" s="11">
        <f t="shared" si="2"/>
        <v>0.99958425761773673</v>
      </c>
      <c r="H6" s="7">
        <v>705541</v>
      </c>
      <c r="I6" s="11">
        <f t="shared" si="4"/>
        <v>1.0480189063210212</v>
      </c>
      <c r="J6" s="7">
        <v>752831</v>
      </c>
      <c r="K6" s="10">
        <f t="shared" si="5"/>
        <v>1.0670265796034533</v>
      </c>
    </row>
    <row r="7" spans="1:13" x14ac:dyDescent="0.25">
      <c r="A7" s="2" t="s">
        <v>6</v>
      </c>
      <c r="B7" s="4" t="s">
        <v>7</v>
      </c>
      <c r="C7" s="7">
        <v>653490</v>
      </c>
      <c r="D7" s="7">
        <v>685683</v>
      </c>
      <c r="E7" s="7">
        <v>673494</v>
      </c>
      <c r="F7" s="7">
        <v>673214</v>
      </c>
      <c r="G7" s="11">
        <f t="shared" si="2"/>
        <v>0.99958425761773673</v>
      </c>
      <c r="H7" s="7">
        <v>705541</v>
      </c>
      <c r="I7" s="11">
        <f t="shared" si="4"/>
        <v>1.0480189063210212</v>
      </c>
      <c r="J7" s="7">
        <v>752831</v>
      </c>
      <c r="K7" s="10">
        <f t="shared" si="5"/>
        <v>1.0670265796034533</v>
      </c>
    </row>
    <row r="8" spans="1:13" ht="25.5" x14ac:dyDescent="0.25">
      <c r="A8" s="5" t="s">
        <v>8</v>
      </c>
      <c r="B8" s="3" t="s">
        <v>9</v>
      </c>
      <c r="C8" s="7">
        <v>43587</v>
      </c>
      <c r="D8" s="7">
        <v>41002</v>
      </c>
      <c r="E8" s="7">
        <v>48000</v>
      </c>
      <c r="F8" s="7">
        <v>45563</v>
      </c>
      <c r="G8" s="11">
        <f t="shared" si="2"/>
        <v>0.94922916666666668</v>
      </c>
      <c r="H8" s="7">
        <v>49670</v>
      </c>
      <c r="I8" s="11">
        <f t="shared" si="4"/>
        <v>1.0901389285165595</v>
      </c>
      <c r="J8" s="7">
        <v>52565</v>
      </c>
      <c r="K8" s="10">
        <f t="shared" si="5"/>
        <v>1.058284678880612</v>
      </c>
    </row>
    <row r="9" spans="1:13" ht="25.5" x14ac:dyDescent="0.25">
      <c r="A9" s="2" t="s">
        <v>10</v>
      </c>
      <c r="B9" s="4" t="s">
        <v>11</v>
      </c>
      <c r="C9" s="7">
        <v>43587</v>
      </c>
      <c r="D9" s="7">
        <v>41002</v>
      </c>
      <c r="E9" s="7">
        <v>48000</v>
      </c>
      <c r="F9" s="7">
        <v>45563</v>
      </c>
      <c r="G9" s="11">
        <f t="shared" si="2"/>
        <v>0.94922916666666668</v>
      </c>
      <c r="H9" s="7">
        <v>49670</v>
      </c>
      <c r="I9" s="11">
        <f t="shared" si="4"/>
        <v>1.0901389285165595</v>
      </c>
      <c r="J9" s="7">
        <v>52565</v>
      </c>
      <c r="K9" s="10">
        <f t="shared" si="5"/>
        <v>1.058284678880612</v>
      </c>
    </row>
    <row r="10" spans="1:13" x14ac:dyDescent="0.25">
      <c r="A10" s="2"/>
      <c r="B10" s="6" t="s">
        <v>38</v>
      </c>
      <c r="C10" s="7">
        <v>43587</v>
      </c>
      <c r="D10" s="7">
        <v>41002</v>
      </c>
      <c r="E10" s="7">
        <v>48000</v>
      </c>
      <c r="F10" s="7">
        <v>45563</v>
      </c>
      <c r="G10" s="11">
        <f t="shared" si="2"/>
        <v>0.94922916666666668</v>
      </c>
      <c r="H10" s="7">
        <v>49670</v>
      </c>
      <c r="I10" s="11">
        <f t="shared" si="4"/>
        <v>1.0901389285165595</v>
      </c>
      <c r="J10" s="7">
        <v>52565</v>
      </c>
      <c r="K10" s="10">
        <f t="shared" si="5"/>
        <v>1.058284678880612</v>
      </c>
    </row>
    <row r="11" spans="1:13" x14ac:dyDescent="0.25">
      <c r="A11" s="5" t="s">
        <v>12</v>
      </c>
      <c r="B11" s="3" t="s">
        <v>13</v>
      </c>
      <c r="C11" s="9">
        <f>SUM(C12:C15)</f>
        <v>66686</v>
      </c>
      <c r="D11" s="9">
        <f t="shared" ref="D11:J11" si="6">SUM(D12:D15)</f>
        <v>64654</v>
      </c>
      <c r="E11" s="9">
        <f t="shared" si="6"/>
        <v>66014</v>
      </c>
      <c r="F11" s="9">
        <f t="shared" si="6"/>
        <v>85298</v>
      </c>
      <c r="G11" s="12">
        <f t="shared" si="2"/>
        <v>1.2921198533644378</v>
      </c>
      <c r="H11" s="9">
        <f t="shared" si="6"/>
        <v>95143</v>
      </c>
      <c r="I11" s="12">
        <f t="shared" si="4"/>
        <v>1.1154188843818142</v>
      </c>
      <c r="J11" s="9">
        <f t="shared" si="6"/>
        <v>108031</v>
      </c>
      <c r="K11" s="10">
        <f t="shared" si="5"/>
        <v>1.135459256067183</v>
      </c>
      <c r="L11" s="8"/>
      <c r="M11" s="8"/>
    </row>
    <row r="12" spans="1:13" ht="24.75" customHeight="1" x14ac:dyDescent="0.25">
      <c r="A12" s="2" t="s">
        <v>14</v>
      </c>
      <c r="B12" s="4" t="s">
        <v>15</v>
      </c>
      <c r="C12" s="7">
        <v>51286</v>
      </c>
      <c r="D12" s="7">
        <v>52891</v>
      </c>
      <c r="E12" s="7">
        <v>56000</v>
      </c>
      <c r="F12" s="7">
        <v>71943</v>
      </c>
      <c r="G12" s="11">
        <f t="shared" si="2"/>
        <v>1.2846964285714286</v>
      </c>
      <c r="H12" s="7">
        <v>80771</v>
      </c>
      <c r="I12" s="11">
        <f t="shared" si="4"/>
        <v>1.1227082551464354</v>
      </c>
      <c r="J12" s="7">
        <v>92537</v>
      </c>
      <c r="K12" s="10">
        <f t="shared" si="5"/>
        <v>1.1456710948236373</v>
      </c>
    </row>
    <row r="13" spans="1:13" x14ac:dyDescent="0.25">
      <c r="A13" s="2" t="s">
        <v>16</v>
      </c>
      <c r="B13" s="4" t="s">
        <v>17</v>
      </c>
      <c r="C13" s="7">
        <v>3451</v>
      </c>
      <c r="D13" s="7"/>
      <c r="E13" s="7">
        <v>14</v>
      </c>
      <c r="F13" s="7"/>
      <c r="G13" s="11">
        <f t="shared" si="2"/>
        <v>0</v>
      </c>
      <c r="H13" s="7"/>
      <c r="I13" s="11"/>
      <c r="J13" s="7"/>
      <c r="K13" s="10"/>
    </row>
    <row r="14" spans="1:13" x14ac:dyDescent="0.25">
      <c r="A14" s="2" t="s">
        <v>18</v>
      </c>
      <c r="B14" s="4" t="s">
        <v>19</v>
      </c>
      <c r="C14" s="7">
        <v>20</v>
      </c>
      <c r="D14" s="7"/>
      <c r="E14" s="7"/>
      <c r="F14" s="7"/>
      <c r="G14" s="11"/>
      <c r="H14" s="7"/>
      <c r="I14" s="11"/>
      <c r="J14" s="7"/>
      <c r="K14" s="10"/>
    </row>
    <row r="15" spans="1:13" ht="23.25" customHeight="1" x14ac:dyDescent="0.25">
      <c r="A15" s="2" t="s">
        <v>20</v>
      </c>
      <c r="B15" s="4" t="s">
        <v>21</v>
      </c>
      <c r="C15" s="7">
        <v>11929</v>
      </c>
      <c r="D15" s="7">
        <v>11763</v>
      </c>
      <c r="E15" s="7">
        <v>10000</v>
      </c>
      <c r="F15" s="7">
        <v>13355</v>
      </c>
      <c r="G15" s="11">
        <f t="shared" si="2"/>
        <v>1.3354999999999999</v>
      </c>
      <c r="H15" s="7">
        <v>14372</v>
      </c>
      <c r="I15" s="11">
        <f t="shared" si="4"/>
        <v>1.0761512542119056</v>
      </c>
      <c r="J15" s="7">
        <v>15494</v>
      </c>
      <c r="K15" s="10">
        <f t="shared" si="5"/>
        <v>1.0780684664625662</v>
      </c>
    </row>
    <row r="16" spans="1:13" x14ac:dyDescent="0.25">
      <c r="A16" s="5" t="s">
        <v>40</v>
      </c>
      <c r="B16" s="3" t="s">
        <v>41</v>
      </c>
      <c r="C16" s="7">
        <f>SUM(C17:C18)</f>
        <v>67348</v>
      </c>
      <c r="D16" s="7">
        <f t="shared" ref="D16" si="7">SUM(D17:D18)</f>
        <v>61224</v>
      </c>
      <c r="E16" s="7">
        <f t="shared" ref="E16" si="8">SUM(E17:E18)</f>
        <v>61224</v>
      </c>
      <c r="F16" s="7">
        <f t="shared" ref="F16" si="9">SUM(F17:F18)</f>
        <v>68856</v>
      </c>
      <c r="G16" s="11">
        <f t="shared" si="2"/>
        <v>1.1246569972559781</v>
      </c>
      <c r="H16" s="7">
        <f t="shared" ref="H16" si="10">SUM(H17:H18)</f>
        <v>70037</v>
      </c>
      <c r="I16" s="11">
        <f t="shared" si="4"/>
        <v>1.0171517369582899</v>
      </c>
      <c r="J16" s="7">
        <f t="shared" ref="J16" si="11">SUM(J17:J18)</f>
        <v>71278</v>
      </c>
      <c r="K16" s="10">
        <f t="shared" si="5"/>
        <v>1.017719205562774</v>
      </c>
      <c r="L16" s="8"/>
      <c r="M16" s="8"/>
    </row>
    <row r="17" spans="1:11" x14ac:dyDescent="0.25">
      <c r="A17" s="2" t="s">
        <v>42</v>
      </c>
      <c r="B17" s="4" t="s">
        <v>43</v>
      </c>
      <c r="C17" s="7">
        <v>20621</v>
      </c>
      <c r="D17" s="7">
        <v>20288</v>
      </c>
      <c r="E17" s="7">
        <v>20288</v>
      </c>
      <c r="F17" s="7">
        <v>23526</v>
      </c>
      <c r="G17" s="11">
        <f t="shared" si="2"/>
        <v>1.1596017350157728</v>
      </c>
      <c r="H17" s="7">
        <v>24707</v>
      </c>
      <c r="I17" s="11">
        <f t="shared" si="4"/>
        <v>1.0501997789679502</v>
      </c>
      <c r="J17" s="7">
        <v>25948</v>
      </c>
      <c r="K17" s="10">
        <f t="shared" si="5"/>
        <v>1.0502286801311369</v>
      </c>
    </row>
    <row r="18" spans="1:11" x14ac:dyDescent="0.25">
      <c r="A18" s="2" t="s">
        <v>44</v>
      </c>
      <c r="B18" s="4" t="s">
        <v>45</v>
      </c>
      <c r="C18" s="7">
        <v>46727</v>
      </c>
      <c r="D18" s="7">
        <v>40936</v>
      </c>
      <c r="E18" s="7">
        <v>40936</v>
      </c>
      <c r="F18" s="7">
        <v>45330</v>
      </c>
      <c r="G18" s="11">
        <f t="shared" si="2"/>
        <v>1.1073382841508697</v>
      </c>
      <c r="H18" s="7">
        <v>45330</v>
      </c>
      <c r="I18" s="11">
        <f t="shared" si="4"/>
        <v>1</v>
      </c>
      <c r="J18" s="7">
        <v>45330</v>
      </c>
      <c r="K18" s="10">
        <f t="shared" si="5"/>
        <v>1</v>
      </c>
    </row>
    <row r="19" spans="1:11" x14ac:dyDescent="0.25">
      <c r="A19" s="5" t="s">
        <v>73</v>
      </c>
      <c r="B19" s="3" t="s">
        <v>74</v>
      </c>
      <c r="C19" s="7">
        <v>4669</v>
      </c>
      <c r="D19" s="7">
        <v>4579</v>
      </c>
      <c r="E19" s="7">
        <v>4604</v>
      </c>
      <c r="F19" s="7">
        <v>5428</v>
      </c>
      <c r="G19" s="11">
        <f t="shared" si="2"/>
        <v>1.1789748045178106</v>
      </c>
      <c r="H19" s="7">
        <v>6194</v>
      </c>
      <c r="I19" s="11">
        <f t="shared" si="4"/>
        <v>1.1411201179071482</v>
      </c>
      <c r="J19" s="7">
        <v>6572</v>
      </c>
      <c r="K19" s="10">
        <f t="shared" si="5"/>
        <v>1.0610268001291572</v>
      </c>
    </row>
    <row r="20" spans="1:11" x14ac:dyDescent="0.25">
      <c r="A20" s="5"/>
      <c r="B20" s="3" t="s">
        <v>22</v>
      </c>
      <c r="C20" s="7">
        <f>SUM(C21:C26)</f>
        <v>90747</v>
      </c>
      <c r="D20" s="7">
        <f t="shared" ref="D20:J20" si="12">SUM(D21:D26)</f>
        <v>84340</v>
      </c>
      <c r="E20" s="7">
        <f t="shared" si="12"/>
        <v>88146</v>
      </c>
      <c r="F20" s="7">
        <f t="shared" si="12"/>
        <v>68368</v>
      </c>
      <c r="G20" s="11">
        <f t="shared" si="2"/>
        <v>0.77562226306355364</v>
      </c>
      <c r="H20" s="7">
        <f t="shared" si="12"/>
        <v>64286</v>
      </c>
      <c r="I20" s="11">
        <f t="shared" si="4"/>
        <v>0.94029370465714956</v>
      </c>
      <c r="J20" s="7">
        <f t="shared" si="12"/>
        <v>65066</v>
      </c>
      <c r="K20" s="10">
        <f t="shared" si="5"/>
        <v>1.012133279407647</v>
      </c>
    </row>
    <row r="21" spans="1:11" ht="25.5" x14ac:dyDescent="0.25">
      <c r="A21" s="5" t="s">
        <v>51</v>
      </c>
      <c r="B21" s="3" t="s">
        <v>52</v>
      </c>
      <c r="C21" s="7">
        <v>55769</v>
      </c>
      <c r="D21" s="7">
        <v>51943</v>
      </c>
      <c r="E21" s="7">
        <v>51943</v>
      </c>
      <c r="F21" s="7">
        <v>52597</v>
      </c>
      <c r="G21" s="11">
        <f t="shared" si="2"/>
        <v>1.0125907244479526</v>
      </c>
      <c r="H21" s="7">
        <v>54415</v>
      </c>
      <c r="I21" s="11">
        <f t="shared" si="4"/>
        <v>1.0345647090138221</v>
      </c>
      <c r="J21" s="7">
        <v>55195</v>
      </c>
      <c r="K21" s="10">
        <f t="shared" si="5"/>
        <v>1.0143342828264266</v>
      </c>
    </row>
    <row r="22" spans="1:11" x14ac:dyDescent="0.25">
      <c r="A22" s="5" t="s">
        <v>53</v>
      </c>
      <c r="B22" s="3" t="s">
        <v>54</v>
      </c>
      <c r="C22" s="7">
        <v>1577</v>
      </c>
      <c r="D22" s="7">
        <v>3246</v>
      </c>
      <c r="E22" s="7">
        <v>3246</v>
      </c>
      <c r="F22" s="7">
        <v>2073</v>
      </c>
      <c r="G22" s="11">
        <f t="shared" si="2"/>
        <v>0.6386321626617375</v>
      </c>
      <c r="H22" s="7">
        <v>2073</v>
      </c>
      <c r="I22" s="11">
        <f t="shared" si="4"/>
        <v>1</v>
      </c>
      <c r="J22" s="7">
        <v>2073</v>
      </c>
      <c r="K22" s="10">
        <f t="shared" si="5"/>
        <v>1</v>
      </c>
    </row>
    <row r="23" spans="1:11" ht="25.5" x14ac:dyDescent="0.25">
      <c r="A23" s="5" t="s">
        <v>55</v>
      </c>
      <c r="B23" s="3" t="s">
        <v>56</v>
      </c>
      <c r="C23" s="7">
        <v>10790</v>
      </c>
      <c r="D23" s="7">
        <v>9050</v>
      </c>
      <c r="E23" s="7">
        <v>10120</v>
      </c>
      <c r="F23" s="7">
        <v>1000</v>
      </c>
      <c r="G23" s="11">
        <f t="shared" si="2"/>
        <v>9.8814229249011856E-2</v>
      </c>
      <c r="H23" s="7">
        <v>1000</v>
      </c>
      <c r="I23" s="11">
        <f t="shared" si="4"/>
        <v>1</v>
      </c>
      <c r="J23" s="7">
        <v>1000</v>
      </c>
      <c r="K23" s="10">
        <f t="shared" si="5"/>
        <v>1</v>
      </c>
    </row>
    <row r="24" spans="1:11" ht="25.5" x14ac:dyDescent="0.25">
      <c r="A24" s="5" t="s">
        <v>57</v>
      </c>
      <c r="B24" s="3" t="s">
        <v>58</v>
      </c>
      <c r="C24" s="7">
        <v>16821</v>
      </c>
      <c r="D24" s="7">
        <v>15000</v>
      </c>
      <c r="E24" s="7">
        <v>17200</v>
      </c>
      <c r="F24" s="7">
        <v>7900</v>
      </c>
      <c r="G24" s="11">
        <f t="shared" si="2"/>
        <v>0.45930232558139533</v>
      </c>
      <c r="H24" s="7">
        <v>2000</v>
      </c>
      <c r="I24" s="11">
        <f t="shared" si="4"/>
        <v>0.25316455696202533</v>
      </c>
      <c r="J24" s="7">
        <v>2000</v>
      </c>
      <c r="K24" s="10">
        <f t="shared" si="5"/>
        <v>1</v>
      </c>
    </row>
    <row r="25" spans="1:11" x14ac:dyDescent="0.25">
      <c r="A25" s="5" t="s">
        <v>59</v>
      </c>
      <c r="B25" s="3" t="s">
        <v>60</v>
      </c>
      <c r="C25" s="7">
        <v>4769</v>
      </c>
      <c r="D25" s="7">
        <v>4903</v>
      </c>
      <c r="E25" s="7">
        <v>4903</v>
      </c>
      <c r="F25" s="7">
        <v>4798</v>
      </c>
      <c r="G25" s="11">
        <f t="shared" si="2"/>
        <v>0.97858454007750362</v>
      </c>
      <c r="H25" s="7">
        <v>4798</v>
      </c>
      <c r="I25" s="11">
        <f t="shared" si="4"/>
        <v>1</v>
      </c>
      <c r="J25" s="7">
        <v>4798</v>
      </c>
      <c r="K25" s="10">
        <f t="shared" si="5"/>
        <v>1</v>
      </c>
    </row>
    <row r="26" spans="1:11" x14ac:dyDescent="0.25">
      <c r="A26" s="5" t="s">
        <v>61</v>
      </c>
      <c r="B26" s="3" t="s">
        <v>62</v>
      </c>
      <c r="C26" s="7">
        <v>1021</v>
      </c>
      <c r="D26" s="7">
        <v>198</v>
      </c>
      <c r="E26" s="7">
        <v>734</v>
      </c>
      <c r="F26" s="7"/>
      <c r="G26" s="11">
        <f t="shared" si="2"/>
        <v>0</v>
      </c>
      <c r="H26" s="7"/>
      <c r="I26" s="11"/>
      <c r="J26" s="7"/>
      <c r="K26" s="10"/>
    </row>
    <row r="27" spans="1:11" x14ac:dyDescent="0.25">
      <c r="A27" s="5" t="s">
        <v>23</v>
      </c>
      <c r="B27" s="3" t="s">
        <v>24</v>
      </c>
      <c r="C27" s="7">
        <f>C28+C35</f>
        <v>2133209</v>
      </c>
      <c r="D27" s="7">
        <f t="shared" ref="D27:J27" si="13">D28+D35</f>
        <v>2305858</v>
      </c>
      <c r="E27" s="7">
        <f t="shared" si="13"/>
        <v>2305860</v>
      </c>
      <c r="F27" s="7">
        <f t="shared" si="13"/>
        <v>3217826</v>
      </c>
      <c r="G27" s="11">
        <f t="shared" si="2"/>
        <v>1.3954992931053924</v>
      </c>
      <c r="H27" s="7">
        <f t="shared" si="13"/>
        <v>2923126</v>
      </c>
      <c r="I27" s="11">
        <f t="shared" si="4"/>
        <v>0.9084164277372363</v>
      </c>
      <c r="J27" s="7">
        <f t="shared" si="13"/>
        <v>2108747</v>
      </c>
      <c r="K27" s="10">
        <f t="shared" si="5"/>
        <v>0.72140133541968432</v>
      </c>
    </row>
    <row r="28" spans="1:11" ht="25.5" x14ac:dyDescent="0.25">
      <c r="A28" s="5" t="s">
        <v>25</v>
      </c>
      <c r="B28" s="3" t="s">
        <v>26</v>
      </c>
      <c r="C28" s="7">
        <f>SUM(C29+C31+C32+C33+C34)</f>
        <v>2155598</v>
      </c>
      <c r="D28" s="7">
        <f t="shared" ref="D28:F28" si="14">SUM(D29+D31+D32+D33+D34)</f>
        <v>2310204</v>
      </c>
      <c r="E28" s="7">
        <f t="shared" si="14"/>
        <v>2310206</v>
      </c>
      <c r="F28" s="7">
        <f t="shared" si="14"/>
        <v>3217826</v>
      </c>
      <c r="G28" s="11">
        <f t="shared" si="2"/>
        <v>1.3928740553872685</v>
      </c>
      <c r="H28" s="7">
        <f>SUM(H29+H31+H32+H33+H34)</f>
        <v>2923126</v>
      </c>
      <c r="I28" s="11">
        <f t="shared" si="4"/>
        <v>0.9084164277372363</v>
      </c>
      <c r="J28" s="7">
        <f>SUM(J29+J31+J32+J33+J34)</f>
        <v>2108747</v>
      </c>
      <c r="K28" s="10">
        <f t="shared" si="5"/>
        <v>0.72140133541968432</v>
      </c>
    </row>
    <row r="29" spans="1:11" x14ac:dyDescent="0.25">
      <c r="A29" s="2" t="s">
        <v>27</v>
      </c>
      <c r="B29" s="4" t="s">
        <v>28</v>
      </c>
      <c r="C29" s="7">
        <v>532884</v>
      </c>
      <c r="D29" s="7">
        <v>675486</v>
      </c>
      <c r="E29" s="7">
        <v>675486</v>
      </c>
      <c r="F29" s="7">
        <v>936139</v>
      </c>
      <c r="G29" s="11">
        <f t="shared" si="2"/>
        <v>1.3858747627634029</v>
      </c>
      <c r="H29" s="7">
        <v>770801</v>
      </c>
      <c r="I29" s="11">
        <f t="shared" si="4"/>
        <v>0.82338306597631339</v>
      </c>
      <c r="J29" s="7">
        <v>661628</v>
      </c>
      <c r="K29" s="10">
        <f t="shared" si="5"/>
        <v>0.85836422111543709</v>
      </c>
    </row>
    <row r="30" spans="1:11" x14ac:dyDescent="0.25">
      <c r="A30" s="2" t="s">
        <v>29</v>
      </c>
      <c r="B30" s="4" t="s">
        <v>30</v>
      </c>
      <c r="C30" s="7">
        <v>532884</v>
      </c>
      <c r="D30" s="7">
        <v>675486</v>
      </c>
      <c r="E30" s="7">
        <v>678486</v>
      </c>
      <c r="F30" s="7">
        <v>936139</v>
      </c>
      <c r="G30" s="11">
        <f t="shared" si="2"/>
        <v>1.3797469660390929</v>
      </c>
      <c r="H30" s="7">
        <v>770801</v>
      </c>
      <c r="I30" s="11">
        <f t="shared" si="4"/>
        <v>0.82338306597631339</v>
      </c>
      <c r="J30" s="7">
        <v>661628</v>
      </c>
      <c r="K30" s="10">
        <f t="shared" si="5"/>
        <v>0.85836422111543709</v>
      </c>
    </row>
    <row r="31" spans="1:11" ht="25.5" x14ac:dyDescent="0.25">
      <c r="A31" s="2" t="s">
        <v>31</v>
      </c>
      <c r="B31" s="4" t="s">
        <v>32</v>
      </c>
      <c r="C31" s="7">
        <v>1013899</v>
      </c>
      <c r="D31" s="7">
        <v>869232</v>
      </c>
      <c r="E31" s="7">
        <v>869232</v>
      </c>
      <c r="F31" s="7">
        <v>1705655</v>
      </c>
      <c r="G31" s="11">
        <f t="shared" si="2"/>
        <v>1.962255186187347</v>
      </c>
      <c r="H31" s="7">
        <v>1573833</v>
      </c>
      <c r="I31" s="11">
        <f t="shared" si="4"/>
        <v>0.92271473422233685</v>
      </c>
      <c r="J31" s="7">
        <v>869990</v>
      </c>
      <c r="K31" s="10">
        <f t="shared" si="5"/>
        <v>0.55278418993628931</v>
      </c>
    </row>
    <row r="32" spans="1:11" x14ac:dyDescent="0.25">
      <c r="A32" s="2" t="s">
        <v>33</v>
      </c>
      <c r="B32" s="4" t="s">
        <v>34</v>
      </c>
      <c r="C32" s="7">
        <v>607462</v>
      </c>
      <c r="D32" s="7">
        <v>620363</v>
      </c>
      <c r="E32" s="7">
        <v>620363</v>
      </c>
      <c r="F32" s="7">
        <v>576032</v>
      </c>
      <c r="G32" s="11">
        <f t="shared" si="2"/>
        <v>0.92854022564208372</v>
      </c>
      <c r="H32" s="7">
        <v>576992</v>
      </c>
      <c r="I32" s="11">
        <f t="shared" si="4"/>
        <v>1.0016665740792179</v>
      </c>
      <c r="J32" s="7">
        <v>577129</v>
      </c>
      <c r="K32" s="10">
        <f t="shared" si="5"/>
        <v>1.0002374383007044</v>
      </c>
    </row>
    <row r="33" spans="1:13" x14ac:dyDescent="0.25">
      <c r="A33" s="2" t="s">
        <v>35</v>
      </c>
      <c r="B33" s="4" t="s">
        <v>36</v>
      </c>
      <c r="C33" s="7">
        <v>1122</v>
      </c>
      <c r="D33" s="7">
        <v>144503</v>
      </c>
      <c r="E33" s="7">
        <v>144503</v>
      </c>
      <c r="F33" s="7"/>
      <c r="G33" s="11">
        <f t="shared" si="2"/>
        <v>0</v>
      </c>
      <c r="H33" s="7">
        <v>1500</v>
      </c>
      <c r="I33" s="11" t="e">
        <f t="shared" si="4"/>
        <v>#DIV/0!</v>
      </c>
      <c r="J33" s="7"/>
      <c r="K33" s="10">
        <f t="shared" si="5"/>
        <v>0</v>
      </c>
    </row>
    <row r="34" spans="1:13" x14ac:dyDescent="0.25">
      <c r="A34" s="2" t="s">
        <v>49</v>
      </c>
      <c r="B34" s="4" t="s">
        <v>50</v>
      </c>
      <c r="C34" s="7">
        <v>231</v>
      </c>
      <c r="D34" s="7">
        <v>620</v>
      </c>
      <c r="E34" s="7">
        <v>622</v>
      </c>
      <c r="F34" s="7"/>
      <c r="G34" s="11">
        <f t="shared" si="2"/>
        <v>0</v>
      </c>
      <c r="H34" s="7"/>
      <c r="I34" s="11"/>
      <c r="J34" s="7"/>
      <c r="K34" s="10"/>
    </row>
    <row r="35" spans="1:13" ht="25.5" x14ac:dyDescent="0.25">
      <c r="A35" s="2" t="s">
        <v>47</v>
      </c>
      <c r="B35" s="4" t="s">
        <v>48</v>
      </c>
      <c r="C35" s="7">
        <v>-22389</v>
      </c>
      <c r="D35" s="7">
        <v>-4346</v>
      </c>
      <c r="E35" s="7">
        <v>-4346</v>
      </c>
      <c r="F35" s="7"/>
      <c r="G35" s="11">
        <f t="shared" si="2"/>
        <v>0</v>
      </c>
      <c r="H35" s="7"/>
      <c r="I35" s="11"/>
      <c r="J35" s="7"/>
      <c r="K35" s="10"/>
    </row>
    <row r="36" spans="1:13" x14ac:dyDescent="0.25">
      <c r="A36" s="5" t="s">
        <v>37</v>
      </c>
      <c r="B36" s="3"/>
      <c r="C36" s="7">
        <f t="shared" ref="C36:J36" si="15">SUM(C4,C27)</f>
        <v>3059736</v>
      </c>
      <c r="D36" s="7">
        <f t="shared" si="15"/>
        <v>3247340</v>
      </c>
      <c r="E36" s="7">
        <f t="shared" si="15"/>
        <v>3247342</v>
      </c>
      <c r="F36" s="7">
        <f t="shared" si="15"/>
        <v>4164553</v>
      </c>
      <c r="G36" s="11">
        <f t="shared" si="2"/>
        <v>1.2824497696885637</v>
      </c>
      <c r="H36" s="7">
        <f t="shared" si="15"/>
        <v>3913997</v>
      </c>
      <c r="I36" s="11">
        <f t="shared" si="4"/>
        <v>0.93983604002638454</v>
      </c>
      <c r="J36" s="7">
        <f t="shared" si="15"/>
        <v>3165090</v>
      </c>
      <c r="K36" s="10">
        <f t="shared" si="5"/>
        <v>0.80865928103675089</v>
      </c>
      <c r="L36" s="8"/>
      <c r="M36" s="8"/>
    </row>
    <row r="38" spans="1:13" x14ac:dyDescent="0.25">
      <c r="C38" s="8"/>
      <c r="D38" s="8"/>
      <c r="E38" s="8"/>
      <c r="F38" s="8"/>
      <c r="G38" s="8"/>
      <c r="H38" s="8"/>
      <c r="I38" s="8"/>
      <c r="J38" s="8"/>
    </row>
    <row r="39" spans="1:13" x14ac:dyDescent="0.25">
      <c r="C39" s="8"/>
      <c r="D39" s="8"/>
      <c r="E39" s="8"/>
      <c r="F39" s="8"/>
      <c r="G39" s="8"/>
      <c r="H39" s="8"/>
      <c r="I39" s="8"/>
      <c r="J39" s="8"/>
    </row>
  </sheetData>
  <mergeCells count="1">
    <mergeCell ref="A1:J1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nnn</cp:lastModifiedBy>
  <cp:lastPrinted>2022-11-13T08:39:36Z</cp:lastPrinted>
  <dcterms:created xsi:type="dcterms:W3CDTF">2017-12-11T14:03:53Z</dcterms:created>
  <dcterms:modified xsi:type="dcterms:W3CDTF">2022-11-13T08:39:38Z</dcterms:modified>
</cp:coreProperties>
</file>