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1 квартал 2019" sheetId="1" r:id="rId1"/>
  </sheets>
  <definedNames>
    <definedName name="_xlnm.Print_Area" localSheetId="0">'1 квартал 2019'!$A$1:$E$210</definedName>
  </definedNames>
  <calcPr fullCalcOnLoad="1"/>
</workbook>
</file>

<file path=xl/comments1.xml><?xml version="1.0" encoding="utf-8"?>
<comments xmlns="http://schemas.openxmlformats.org/spreadsheetml/2006/main">
  <authors>
    <author>Лидия Алексеевна</author>
  </authors>
  <commentList>
    <comment ref="D38" authorId="0">
      <text>
        <r>
          <rPr>
            <b/>
            <sz val="8"/>
            <rFont val="Tahoma"/>
            <family val="2"/>
          </rPr>
          <t>Лидия Алексеевна:</t>
        </r>
        <r>
          <rPr>
            <sz val="8"/>
            <rFont val="Tahoma"/>
            <family val="2"/>
          </rPr>
          <t xml:space="preserve">
</t>
        </r>
      </text>
    </comment>
    <comment ref="D76" authorId="0">
      <text>
        <r>
          <rPr>
            <b/>
            <sz val="8"/>
            <rFont val="Tahoma"/>
            <family val="2"/>
          </rPr>
          <t>Лидия Алексеевна: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<sst xmlns="http://schemas.openxmlformats.org/spreadsheetml/2006/main" count="256" uniqueCount="63">
  <si>
    <t>Строительство</t>
  </si>
  <si>
    <t>Образование</t>
  </si>
  <si>
    <t>Итого:</t>
  </si>
  <si>
    <t>Виды экономической деятельности</t>
  </si>
  <si>
    <t>Наименование показателей</t>
  </si>
  <si>
    <t>Оборот организаций</t>
  </si>
  <si>
    <t>Объем розничного товарооборота</t>
  </si>
  <si>
    <t>Объем платных услуг</t>
  </si>
  <si>
    <t>Оборот общественного питания</t>
  </si>
  <si>
    <t>Оборот оптовой торговли</t>
  </si>
  <si>
    <t>Темп роста, %</t>
  </si>
  <si>
    <t xml:space="preserve">Инвестиции </t>
  </si>
  <si>
    <t xml:space="preserve">
Наименование ОКВЭД           </t>
  </si>
  <si>
    <t>Темп роста,
%</t>
  </si>
  <si>
    <t>Торговля оптовая и розничная; ремонт автотранспортных средств и мотоциклов</t>
  </si>
  <si>
    <t>Деятельность по операциям с недвижимым имуществом</t>
  </si>
  <si>
    <t>Деятельность в области здравоохранения и социальных услуг</t>
  </si>
  <si>
    <t>Деятельность в области информации и связи</t>
  </si>
  <si>
    <t>-</t>
  </si>
  <si>
    <t xml:space="preserve">Сельское, лесное  хозяйство, охота, рыболовство и рыбоводство </t>
  </si>
  <si>
    <t>Обрабатывающие производства</t>
  </si>
  <si>
    <t>Деятельность гостиниц и предприятий общественного питания</t>
  </si>
  <si>
    <t>Деятельность финансовая и страховая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</si>
  <si>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</si>
  <si>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</si>
  <si>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Транспортировка и хранение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</si>
  <si>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</si>
  <si>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</si>
  <si>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Государственное управление и обеспечение военной безопасности; социальное обеспечение</t>
  </si>
  <si>
    <t xml:space="preserve"> </t>
  </si>
  <si>
    <t>данные не предоставляются</t>
  </si>
  <si>
    <r>
      <t xml:space="preserve">Социально-экономическое развитие городского округа Зарайск за  1 квартал </t>
    </r>
    <r>
      <rPr>
        <b/>
        <i/>
        <sz val="16"/>
        <rFont val="Times New Roman"/>
        <family val="1"/>
      </rPr>
      <t>2019</t>
    </r>
    <r>
      <rPr>
        <b/>
        <i/>
        <sz val="14"/>
        <rFont val="Times New Roman"/>
        <family val="1"/>
      </rPr>
      <t xml:space="preserve"> года.</t>
    </r>
  </si>
  <si>
    <t>1 квартал 2018г. 
 млн.руб.</t>
  </si>
  <si>
    <t>1 квартал 2019г.
 млн.руб.</t>
  </si>
  <si>
    <t xml:space="preserve">   Доля оборота 
за 1 квартал 2019 года, 
%</t>
  </si>
  <si>
    <t>Оборот выпуска товаров, работ и услуг крупными и средними предприятиями района за 1 квартал 2019 год</t>
  </si>
  <si>
    <t>Оборот выпуска товаров, работ и услуг по малым предприятиям  за 1 квартал 2019г.</t>
  </si>
  <si>
    <t>1 квартал 2019г. 
 млн.руб.</t>
  </si>
  <si>
    <t>Оборот выпуска товаров, работ и услуг по предприятиям с численностью до 15 человек за  1 квартал 2019г.</t>
  </si>
  <si>
    <t xml:space="preserve">        Среднемесячная зарплата по полному кругу  предприятий округа
 за  1 квартал 2019г.                                                                                                                                                        </t>
  </si>
  <si>
    <t>1 квартал 2019г.,
рублей</t>
  </si>
  <si>
    <t>Среднемесячная зарплата по крупным и средним предприятиям округа
 за 1 квартал  2019г</t>
  </si>
  <si>
    <t>1 квартал 2018г.,
 рублей</t>
  </si>
  <si>
    <t>Среднемесячная зарплата по малым предприятиям округа 
за 1 квартал 2019г.</t>
  </si>
  <si>
    <t>Среднемесячная зарплата по предприятиям с численностью до 15 человек по округу 
за 1 квартал  2019г</t>
  </si>
  <si>
    <t xml:space="preserve">        Среднесписочная численность работающих на предприятиях округа
 за 1 квартал 2019г                                               </t>
  </si>
  <si>
    <t xml:space="preserve"> 1 квартал
 2019 г, человек </t>
  </si>
  <si>
    <t xml:space="preserve">1 квартал
 2018 г ,
человек </t>
  </si>
  <si>
    <t>Среднесписочная численность работающих на предприятиях округа с численностью до 15 человек 
 за 1 квартал 2019г</t>
  </si>
  <si>
    <t xml:space="preserve"> 1 квартал 2019г
 млн.руб.</t>
  </si>
  <si>
    <t>Темп роста к  1 кварталу 2018 года</t>
  </si>
  <si>
    <t>По крупным и средним предприятиям округа 
за 1 квартал 2019г</t>
  </si>
  <si>
    <t>По малым предприям округа 
за 1 квартал 2019г</t>
  </si>
  <si>
    <t>1 квартал 2019г
 млн.руб.</t>
  </si>
  <si>
    <t>Среднесписочная численность работающих на малых предприятиях округа
 за 1 квартал 2019 г</t>
  </si>
  <si>
    <t>Оборот выпуска товаров, работ и услуг по полному кругу  предприятий округа 1 квартал 2019г.</t>
  </si>
  <si>
    <t xml:space="preserve">Среднесписочная численность работающих на крупных и средних предприятиях округа 
за 1 квартал 2019г.                      </t>
  </si>
  <si>
    <t>По полному кругу предприятий округа
  за 1 квартал 2019г</t>
  </si>
  <si>
    <t>Темп роста к 
 1 кварталу 
2018 года</t>
  </si>
  <si>
    <t>По предприям округа с численностью до 15 человек 
за  1 квартал 2019г</t>
  </si>
  <si>
    <t xml:space="preserve">Среднемесячная зарплата по полному кругу  предприятий округа
 за  1 квартал 2019г.    </t>
  </si>
  <si>
    <t>Среднемесячная зарплата по крупным и средним предприятиям округа  за 1 квартал  2019г</t>
  </si>
  <si>
    <t>Среднемесячная зарплата по предприятиям с численностью до 15 человек по округу  за 1 квартал  2019г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</si>
</sst>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%"/>
    <numFmt numFmtId="195" formatCode="0.00000"/>
    <numFmt numFmtId="196" formatCode="0.0000"/>
    <numFmt numFmtId="197" formatCode="0.000000"/>
    <numFmt numFmtId="198" formatCode="#,##0.0"/>
  </numFmts>
  <fonts count="73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4"/>
      <color indexed="9"/>
      <name val="Times New Roman"/>
      <family val="1"/>
    </font>
    <font>
      <sz val="14"/>
      <color indexed="9"/>
      <name val="Arial"/>
      <family val="2"/>
    </font>
    <font>
      <sz val="10"/>
      <color indexed="9"/>
      <name val="Times New Roman"/>
      <family val="1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4"/>
      <color theme="0"/>
      <name val="Times New Roman"/>
      <family val="1"/>
    </font>
    <font>
      <sz val="14"/>
      <color theme="0"/>
      <name val="Arial"/>
      <family val="2"/>
    </font>
    <font>
      <sz val="10"/>
      <color theme="0"/>
      <name val="Times New Roman"/>
      <family val="1"/>
    </font>
    <font>
      <sz val="14"/>
      <color theme="1"/>
      <name val="Arial"/>
      <family val="2"/>
    </font>
    <font>
      <sz val="14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92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92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top" wrapText="1"/>
    </xf>
    <xf numFmtId="192" fontId="3" fillId="0" borderId="10" xfId="0" applyNumberFormat="1" applyFont="1" applyBorder="1" applyAlignment="1">
      <alignment horizontal="center" vertical="top" wrapText="1"/>
    </xf>
    <xf numFmtId="0" fontId="61" fillId="0" borderId="0" xfId="0" applyFont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 horizontal="center" wrapText="1"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 horizontal="center" wrapText="1"/>
    </xf>
    <xf numFmtId="0" fontId="61" fillId="33" borderId="0" xfId="0" applyFont="1" applyFill="1" applyAlignment="1">
      <alignment/>
    </xf>
    <xf numFmtId="0" fontId="63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10" xfId="0" applyFont="1" applyBorder="1" applyAlignment="1">
      <alignment horizontal="justify" vertical="top" wrapText="1"/>
    </xf>
    <xf numFmtId="194" fontId="66" fillId="0" borderId="10" xfId="0" applyNumberFormat="1" applyFont="1" applyBorder="1" applyAlignment="1">
      <alignment horizontal="center" vertical="top" wrapText="1"/>
    </xf>
    <xf numFmtId="0" fontId="66" fillId="0" borderId="0" xfId="0" applyFont="1" applyAlignment="1">
      <alignment horizontal="justify"/>
    </xf>
    <xf numFmtId="0" fontId="67" fillId="0" borderId="0" xfId="0" applyFont="1" applyAlignment="1">
      <alignment/>
    </xf>
    <xf numFmtId="192" fontId="66" fillId="0" borderId="10" xfId="0" applyNumberFormat="1" applyFont="1" applyBorder="1" applyAlignment="1">
      <alignment horizontal="center" vertical="top" wrapText="1"/>
    </xf>
    <xf numFmtId="0" fontId="66" fillId="0" borderId="10" xfId="0" applyFont="1" applyFill="1" applyBorder="1" applyAlignment="1">
      <alignment horizontal="justify" vertical="top" wrapText="1"/>
    </xf>
    <xf numFmtId="0" fontId="66" fillId="0" borderId="0" xfId="0" applyFont="1" applyBorder="1" applyAlignment="1">
      <alignment horizontal="justify" vertical="top" wrapText="1"/>
    </xf>
    <xf numFmtId="0" fontId="66" fillId="0" borderId="0" xfId="0" applyFont="1" applyBorder="1" applyAlignment="1">
      <alignment horizontal="center" vertical="top" wrapText="1"/>
    </xf>
    <xf numFmtId="0" fontId="67" fillId="0" borderId="0" xfId="0" applyFont="1" applyBorder="1" applyAlignment="1">
      <alignment horizontal="center" vertical="top" wrapText="1"/>
    </xf>
    <xf numFmtId="194" fontId="66" fillId="0" borderId="0" xfId="0" applyNumberFormat="1" applyFont="1" applyBorder="1" applyAlignment="1">
      <alignment horizontal="center" vertical="top" wrapText="1"/>
    </xf>
    <xf numFmtId="0" fontId="65" fillId="0" borderId="0" xfId="0" applyFont="1" applyFill="1" applyAlignment="1">
      <alignment/>
    </xf>
    <xf numFmtId="192" fontId="66" fillId="0" borderId="10" xfId="0" applyNumberFormat="1" applyFont="1" applyFill="1" applyBorder="1" applyAlignment="1">
      <alignment horizontal="center" vertical="top" wrapText="1"/>
    </xf>
    <xf numFmtId="0" fontId="66" fillId="33" borderId="10" xfId="0" applyFont="1" applyFill="1" applyBorder="1" applyAlignment="1">
      <alignment horizontal="justify" vertical="top" wrapText="1"/>
    </xf>
    <xf numFmtId="0" fontId="66" fillId="0" borderId="11" xfId="0" applyFont="1" applyFill="1" applyBorder="1" applyAlignment="1">
      <alignment horizontal="justify" vertical="top" wrapText="1"/>
    </xf>
    <xf numFmtId="0" fontId="66" fillId="0" borderId="0" xfId="0" applyFont="1" applyFill="1" applyBorder="1" applyAlignment="1">
      <alignment vertical="top" wrapText="1"/>
    </xf>
    <xf numFmtId="192" fontId="66" fillId="0" borderId="0" xfId="0" applyNumberFormat="1" applyFont="1" applyFill="1" applyBorder="1" applyAlignment="1">
      <alignment horizontal="center" vertical="top" wrapText="1"/>
    </xf>
    <xf numFmtId="194" fontId="66" fillId="0" borderId="11" xfId="0" applyNumberFormat="1" applyFont="1" applyFill="1" applyBorder="1" applyAlignment="1">
      <alignment horizontal="center" vertical="top" wrapText="1"/>
    </xf>
    <xf numFmtId="194" fontId="6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92" fontId="1" fillId="0" borderId="10" xfId="0" applyNumberFormat="1" applyFont="1" applyBorder="1" applyAlignment="1">
      <alignment horizontal="center" vertical="center" wrapText="1"/>
    </xf>
    <xf numFmtId="192" fontId="1" fillId="0" borderId="13" xfId="0" applyNumberFormat="1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192" fontId="3" fillId="0" borderId="16" xfId="0" applyNumberFormat="1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justify" vertical="center" wrapText="1"/>
    </xf>
    <xf numFmtId="0" fontId="3" fillId="0" borderId="14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4" fontId="62" fillId="0" borderId="20" xfId="0" applyNumberFormat="1" applyFont="1" applyBorder="1" applyAlignment="1">
      <alignment horizontal="center" vertical="top" wrapText="1"/>
    </xf>
    <xf numFmtId="4" fontId="62" fillId="0" borderId="20" xfId="0" applyNumberFormat="1" applyFont="1" applyBorder="1" applyAlignment="1">
      <alignment horizontal="left" vertical="top" wrapText="1"/>
    </xf>
    <xf numFmtId="2" fontId="62" fillId="0" borderId="20" xfId="0" applyNumberFormat="1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192" fontId="1" fillId="0" borderId="21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192" fontId="3" fillId="0" borderId="0" xfId="0" applyNumberFormat="1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92" fontId="3" fillId="0" borderId="15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68" fillId="0" borderId="15" xfId="0" applyNumberFormat="1" applyFont="1" applyBorder="1" applyAlignment="1">
      <alignment horizontal="center" vertical="center" wrapText="1"/>
    </xf>
    <xf numFmtId="192" fontId="68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9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92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11" fillId="6" borderId="0" xfId="0" applyFont="1" applyFill="1" applyAlignment="1">
      <alignment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vertical="center" wrapText="1"/>
    </xf>
    <xf numFmtId="0" fontId="8" fillId="7" borderId="23" xfId="0" applyFont="1" applyFill="1" applyBorder="1" applyAlignment="1">
      <alignment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8" fillId="7" borderId="27" xfId="0" applyFont="1" applyFill="1" applyBorder="1" applyAlignment="1">
      <alignment vertical="center" wrapText="1"/>
    </xf>
    <xf numFmtId="0" fontId="8" fillId="7" borderId="28" xfId="0" applyFont="1" applyFill="1" applyBorder="1" applyAlignment="1">
      <alignment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wrapText="1"/>
    </xf>
    <xf numFmtId="0" fontId="8" fillId="4" borderId="0" xfId="0" applyFont="1" applyFill="1" applyAlignment="1">
      <alignment wrapText="1"/>
    </xf>
    <xf numFmtId="0" fontId="3" fillId="34" borderId="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top" wrapText="1"/>
    </xf>
    <xf numFmtId="0" fontId="69" fillId="0" borderId="30" xfId="0" applyFont="1" applyBorder="1" applyAlignment="1">
      <alignment horizontal="center" vertical="top" wrapText="1"/>
    </xf>
    <xf numFmtId="0" fontId="70" fillId="0" borderId="31" xfId="0" applyFont="1" applyBorder="1" applyAlignment="1">
      <alignment horizontal="center" vertical="top" wrapText="1"/>
    </xf>
    <xf numFmtId="0" fontId="69" fillId="0" borderId="32" xfId="0" applyFont="1" applyBorder="1" applyAlignment="1">
      <alignment horizontal="center" vertical="top" wrapText="1"/>
    </xf>
    <xf numFmtId="0" fontId="70" fillId="0" borderId="33" xfId="0" applyFont="1" applyBorder="1" applyAlignment="1">
      <alignment horizontal="center" vertical="top" wrapText="1"/>
    </xf>
    <xf numFmtId="0" fontId="71" fillId="0" borderId="11" xfId="0" applyFont="1" applyBorder="1" applyAlignment="1">
      <alignment horizontal="center" vertical="top" wrapText="1"/>
    </xf>
    <xf numFmtId="0" fontId="67" fillId="0" borderId="34" xfId="0" applyFont="1" applyBorder="1" applyAlignment="1">
      <alignment horizontal="center" vertical="top" wrapText="1"/>
    </xf>
    <xf numFmtId="4" fontId="66" fillId="0" borderId="34" xfId="0" applyNumberFormat="1" applyFont="1" applyBorder="1" applyAlignment="1">
      <alignment horizontal="center" vertical="top" wrapText="1"/>
    </xf>
    <xf numFmtId="4" fontId="65" fillId="0" borderId="34" xfId="0" applyNumberFormat="1" applyFont="1" applyBorder="1" applyAlignment="1">
      <alignment horizontal="center" vertical="top" wrapText="1"/>
    </xf>
    <xf numFmtId="4" fontId="66" fillId="0" borderId="10" xfId="0" applyNumberFormat="1" applyFont="1" applyBorder="1" applyAlignment="1">
      <alignment horizontal="center" vertical="top" wrapText="1"/>
    </xf>
    <xf numFmtId="4" fontId="65" fillId="0" borderId="10" xfId="0" applyNumberFormat="1" applyFont="1" applyBorder="1" applyAlignment="1">
      <alignment horizontal="center" vertical="top" wrapText="1"/>
    </xf>
    <xf numFmtId="0" fontId="68" fillId="34" borderId="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vertical="center" wrapText="1"/>
    </xf>
    <xf numFmtId="2" fontId="66" fillId="0" borderId="10" xfId="0" applyNumberFormat="1" applyFont="1" applyBorder="1" applyAlignment="1">
      <alignment horizontal="center" vertical="top" wrapText="1"/>
    </xf>
    <xf numFmtId="0" fontId="67" fillId="0" borderId="10" xfId="0" applyFont="1" applyBorder="1" applyAlignment="1">
      <alignment horizontal="center" vertical="top" wrapText="1"/>
    </xf>
    <xf numFmtId="0" fontId="66" fillId="0" borderId="10" xfId="0" applyFont="1" applyBorder="1" applyAlignment="1">
      <alignment horizontal="center" vertical="top" wrapText="1"/>
    </xf>
    <xf numFmtId="4" fontId="66" fillId="0" borderId="11" xfId="0" applyNumberFormat="1" applyFont="1" applyBorder="1" applyAlignment="1">
      <alignment horizontal="center" vertical="top" wrapText="1"/>
    </xf>
    <xf numFmtId="4" fontId="65" fillId="0" borderId="11" xfId="0" applyNumberFormat="1" applyFont="1" applyBorder="1" applyAlignment="1">
      <alignment horizontal="center" vertical="top" wrapText="1"/>
    </xf>
    <xf numFmtId="0" fontId="66" fillId="0" borderId="35" xfId="0" applyFont="1" applyFill="1" applyBorder="1" applyAlignment="1">
      <alignment horizontal="center" vertical="top" wrapText="1"/>
    </xf>
    <xf numFmtId="0" fontId="66" fillId="0" borderId="36" xfId="0" applyFont="1" applyFill="1" applyBorder="1" applyAlignment="1">
      <alignment horizontal="center" vertical="top" wrapText="1"/>
    </xf>
    <xf numFmtId="0" fontId="68" fillId="34" borderId="0" xfId="0" applyFont="1" applyFill="1" applyBorder="1" applyAlignment="1">
      <alignment horizontal="center" vertical="top" wrapText="1"/>
    </xf>
    <xf numFmtId="0" fontId="69" fillId="0" borderId="30" xfId="0" applyFont="1" applyFill="1" applyBorder="1" applyAlignment="1">
      <alignment horizontal="center" vertical="center" wrapText="1"/>
    </xf>
    <xf numFmtId="0" fontId="69" fillId="0" borderId="3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2" fontId="66" fillId="0" borderId="35" xfId="0" applyNumberFormat="1" applyFont="1" applyFill="1" applyBorder="1" applyAlignment="1">
      <alignment horizontal="center" vertical="top" wrapText="1"/>
    </xf>
    <xf numFmtId="0" fontId="69" fillId="0" borderId="35" xfId="0" applyFont="1" applyFill="1" applyBorder="1" applyAlignment="1">
      <alignment horizontal="center" vertical="top" wrapText="1"/>
    </xf>
    <xf numFmtId="0" fontId="69" fillId="0" borderId="36" xfId="0" applyFont="1" applyFill="1" applyBorder="1" applyAlignment="1">
      <alignment horizontal="center" vertical="top" wrapText="1"/>
    </xf>
    <xf numFmtId="0" fontId="66" fillId="33" borderId="35" xfId="0" applyFont="1" applyFill="1" applyBorder="1" applyAlignment="1">
      <alignment horizontal="center" vertical="top" wrapText="1"/>
    </xf>
    <xf numFmtId="0" fontId="66" fillId="33" borderId="36" xfId="0" applyFont="1" applyFill="1" applyBorder="1" applyAlignment="1">
      <alignment horizontal="center" vertical="top" wrapText="1"/>
    </xf>
    <xf numFmtId="0" fontId="66" fillId="0" borderId="30" xfId="0" applyFont="1" applyFill="1" applyBorder="1" applyAlignment="1">
      <alignment horizontal="center" vertical="top" wrapText="1"/>
    </xf>
    <xf numFmtId="0" fontId="66" fillId="0" borderId="31" xfId="0" applyFont="1" applyFill="1" applyBorder="1" applyAlignment="1">
      <alignment horizontal="center" vertical="top" wrapText="1"/>
    </xf>
    <xf numFmtId="0" fontId="66" fillId="0" borderId="35" xfId="0" applyFont="1" applyBorder="1" applyAlignment="1">
      <alignment horizontal="center" vertical="top" wrapText="1"/>
    </xf>
    <xf numFmtId="0" fontId="66" fillId="0" borderId="36" xfId="0" applyFont="1" applyBorder="1" applyAlignment="1">
      <alignment horizontal="center" vertical="top" wrapText="1"/>
    </xf>
    <xf numFmtId="2" fontId="66" fillId="33" borderId="35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2:H209"/>
  <sheetViews>
    <sheetView tabSelected="1" zoomScalePageLayoutView="0" workbookViewId="0" topLeftCell="A1">
      <selection activeCell="C113" sqref="C113"/>
    </sheetView>
  </sheetViews>
  <sheetFormatPr defaultColWidth="9.140625" defaultRowHeight="12.75"/>
  <cols>
    <col min="1" max="1" width="65.28125" style="0" customWidth="1"/>
    <col min="2" max="2" width="15.57421875" style="0" customWidth="1"/>
    <col min="3" max="3" width="15.8515625" style="0" customWidth="1"/>
    <col min="4" max="4" width="18.7109375" style="0" customWidth="1"/>
    <col min="5" max="5" width="17.8515625" style="0" customWidth="1"/>
  </cols>
  <sheetData>
    <row r="2" spans="1:5" ht="12.75" customHeight="1">
      <c r="A2" s="91" t="s">
        <v>31</v>
      </c>
      <c r="B2" s="92"/>
      <c r="C2" s="92"/>
      <c r="D2" s="92"/>
      <c r="E2" s="92"/>
    </row>
    <row r="3" spans="1:5" ht="22.5" customHeight="1">
      <c r="A3" s="92"/>
      <c r="B3" s="92"/>
      <c r="C3" s="92"/>
      <c r="D3" s="92"/>
      <c r="E3" s="92"/>
    </row>
    <row r="4" spans="1:5" ht="28.5" customHeight="1" thickBot="1">
      <c r="A4" s="93" t="s">
        <v>55</v>
      </c>
      <c r="B4" s="94"/>
      <c r="C4" s="94"/>
      <c r="D4" s="94"/>
      <c r="E4" s="94"/>
    </row>
    <row r="5" spans="1:5" ht="48" customHeight="1">
      <c r="A5" s="54" t="s">
        <v>12</v>
      </c>
      <c r="B5" s="53" t="s">
        <v>32</v>
      </c>
      <c r="C5" s="53" t="s">
        <v>33</v>
      </c>
      <c r="D5" s="53" t="s">
        <v>13</v>
      </c>
      <c r="E5" s="55" t="s">
        <v>34</v>
      </c>
    </row>
    <row r="6" spans="1:5" ht="31.5" customHeight="1">
      <c r="A6" s="63" t="s">
        <v>19</v>
      </c>
      <c r="B6" s="43">
        <f aca="true" t="shared" si="0" ref="B6:C21">B25+B44+B63</f>
        <v>903.22</v>
      </c>
      <c r="C6" s="43">
        <f t="shared" si="0"/>
        <v>438.3450000000001</v>
      </c>
      <c r="D6" s="44">
        <f>C6/B6*100</f>
        <v>48.5313655587786</v>
      </c>
      <c r="E6" s="45">
        <f>C6/C21*100</f>
        <v>14.695573375279983</v>
      </c>
    </row>
    <row r="7" spans="1:5" ht="31.5" customHeight="1">
      <c r="A7" s="63" t="s">
        <v>20</v>
      </c>
      <c r="B7" s="43">
        <f t="shared" si="0"/>
        <v>1037.6100000000001</v>
      </c>
      <c r="C7" s="43">
        <f t="shared" si="0"/>
        <v>1381.44</v>
      </c>
      <c r="D7" s="44">
        <f aca="true" t="shared" si="1" ref="D7:D21">C7/B7*100</f>
        <v>133.1367276722468</v>
      </c>
      <c r="E7" s="45">
        <f>C7/C21*100</f>
        <v>46.312956423699994</v>
      </c>
    </row>
    <row r="8" spans="1:5" ht="31.5" customHeight="1">
      <c r="A8" s="63" t="s">
        <v>14</v>
      </c>
      <c r="B8" s="43">
        <f t="shared" si="0"/>
        <v>979.3100000000001</v>
      </c>
      <c r="C8" s="43">
        <f t="shared" si="0"/>
        <v>758.49</v>
      </c>
      <c r="D8" s="44">
        <f t="shared" si="1"/>
        <v>77.45147093361652</v>
      </c>
      <c r="E8" s="45">
        <f>C8/C21*100</f>
        <v>25.428476312986604</v>
      </c>
    </row>
    <row r="9" spans="1:5" ht="31.5" customHeight="1">
      <c r="A9" s="63" t="s">
        <v>0</v>
      </c>
      <c r="B9" s="43">
        <f t="shared" si="0"/>
        <v>24.06</v>
      </c>
      <c r="C9" s="43">
        <f t="shared" si="0"/>
        <v>22.5</v>
      </c>
      <c r="D9" s="44">
        <f t="shared" si="1"/>
        <v>93.51620947630923</v>
      </c>
      <c r="E9" s="45">
        <f>C9/C21*100</f>
        <v>0.7543154386243702</v>
      </c>
    </row>
    <row r="10" spans="1:5" ht="31.5" customHeight="1">
      <c r="A10" s="63" t="s">
        <v>21</v>
      </c>
      <c r="B10" s="43">
        <f t="shared" si="0"/>
        <v>0</v>
      </c>
      <c r="C10" s="43">
        <f t="shared" si="0"/>
        <v>0.14</v>
      </c>
      <c r="D10" s="44" t="s">
        <v>18</v>
      </c>
      <c r="E10" s="45">
        <f>C10/C21*100</f>
        <v>0.004693518284773859</v>
      </c>
    </row>
    <row r="11" spans="1:5" ht="31.5" customHeight="1">
      <c r="A11" s="56" t="s">
        <v>17</v>
      </c>
      <c r="B11" s="43">
        <f t="shared" si="0"/>
        <v>11.12</v>
      </c>
      <c r="C11" s="43">
        <f t="shared" si="0"/>
        <v>12.046000000000001</v>
      </c>
      <c r="D11" s="44">
        <f t="shared" si="1"/>
        <v>108.32733812949643</v>
      </c>
      <c r="E11" s="45">
        <f>C11/C21*100</f>
        <v>0.40384372327418505</v>
      </c>
    </row>
    <row r="12" spans="1:5" ht="31.5" customHeight="1">
      <c r="A12" s="51" t="s">
        <v>22</v>
      </c>
      <c r="B12" s="43">
        <f t="shared" si="0"/>
        <v>0.58</v>
      </c>
      <c r="C12" s="43">
        <f t="shared" si="0"/>
        <v>0.54</v>
      </c>
      <c r="D12" s="44">
        <f t="shared" si="1"/>
        <v>93.10344827586208</v>
      </c>
      <c r="E12" s="45">
        <f>C12/C21*100</f>
        <v>0.018103570526984882</v>
      </c>
    </row>
    <row r="13" spans="1:5" ht="31.5" customHeight="1">
      <c r="A13" s="63" t="s">
        <v>15</v>
      </c>
      <c r="B13" s="43">
        <f t="shared" si="0"/>
        <v>213.33999999999997</v>
      </c>
      <c r="C13" s="43">
        <f t="shared" si="0"/>
        <v>241.84</v>
      </c>
      <c r="D13" s="44">
        <f t="shared" si="1"/>
        <v>113.35895753257712</v>
      </c>
      <c r="E13" s="45">
        <f>C13/C21*100</f>
        <v>8.107717585640787</v>
      </c>
    </row>
    <row r="14" spans="1:5" ht="31.5" customHeight="1">
      <c r="A14" s="63" t="s">
        <v>23</v>
      </c>
      <c r="B14" s="43">
        <f t="shared" si="0"/>
        <v>0.65</v>
      </c>
      <c r="C14" s="43">
        <f t="shared" si="0"/>
        <v>0.39</v>
      </c>
      <c r="D14" s="44">
        <f t="shared" si="1"/>
        <v>60</v>
      </c>
      <c r="E14" s="45">
        <f>C14/C21*100</f>
        <v>0.013074800936155748</v>
      </c>
    </row>
    <row r="15" spans="1:5" ht="31.5" customHeight="1">
      <c r="A15" s="63" t="s">
        <v>24</v>
      </c>
      <c r="B15" s="43">
        <f t="shared" si="0"/>
        <v>7.0600000000000005</v>
      </c>
      <c r="C15" s="43">
        <f t="shared" si="0"/>
        <v>5.85</v>
      </c>
      <c r="D15" s="44">
        <f t="shared" si="1"/>
        <v>82.86118980169971</v>
      </c>
      <c r="E15" s="45">
        <f>C15/C21*100</f>
        <v>0.19612201404233623</v>
      </c>
    </row>
    <row r="16" spans="1:5" ht="31.5" customHeight="1">
      <c r="A16" s="63" t="s">
        <v>1</v>
      </c>
      <c r="B16" s="43">
        <f t="shared" si="0"/>
        <v>12.320000000000002</v>
      </c>
      <c r="C16" s="43">
        <f t="shared" si="0"/>
        <v>10.69</v>
      </c>
      <c r="D16" s="44">
        <f t="shared" si="1"/>
        <v>86.7694805194805</v>
      </c>
      <c r="E16" s="45">
        <f>C16/C21*100</f>
        <v>0.3583836461730896</v>
      </c>
    </row>
    <row r="17" spans="1:5" ht="31.5" customHeight="1">
      <c r="A17" s="63" t="s">
        <v>25</v>
      </c>
      <c r="B17" s="43">
        <f t="shared" si="0"/>
        <v>6.02</v>
      </c>
      <c r="C17" s="43">
        <f t="shared" si="0"/>
        <v>5.706</v>
      </c>
      <c r="D17" s="44">
        <f t="shared" si="1"/>
        <v>94.7840531561462</v>
      </c>
      <c r="E17" s="45">
        <f>C17/C21*100</f>
        <v>0.1912943952351403</v>
      </c>
    </row>
    <row r="18" spans="1:5" ht="31.5" customHeight="1">
      <c r="A18" s="63" t="s">
        <v>16</v>
      </c>
      <c r="B18" s="43">
        <f t="shared" si="0"/>
        <v>92.94</v>
      </c>
      <c r="C18" s="43">
        <f t="shared" si="0"/>
        <v>96.48</v>
      </c>
      <c r="D18" s="44">
        <f t="shared" si="1"/>
        <v>103.80890897353132</v>
      </c>
      <c r="E18" s="45">
        <f>C18/C21*100</f>
        <v>3.2345046008212996</v>
      </c>
    </row>
    <row r="19" spans="1:5" ht="31.5" customHeight="1">
      <c r="A19" s="63" t="s">
        <v>26</v>
      </c>
      <c r="B19" s="43">
        <f t="shared" si="0"/>
        <v>5.45</v>
      </c>
      <c r="C19" s="43">
        <f t="shared" si="0"/>
        <v>6.72</v>
      </c>
      <c r="D19" s="44">
        <f t="shared" si="1"/>
        <v>123.30275229357797</v>
      </c>
      <c r="E19" s="45">
        <f>C19/C21*100</f>
        <v>0.22528887766914524</v>
      </c>
    </row>
    <row r="20" spans="1:8" ht="31.5" customHeight="1">
      <c r="A20" s="63" t="s">
        <v>27</v>
      </c>
      <c r="B20" s="43">
        <f t="shared" si="0"/>
        <v>1.5779999999999998</v>
      </c>
      <c r="C20" s="43">
        <f t="shared" si="0"/>
        <v>1.66</v>
      </c>
      <c r="D20" s="44">
        <f t="shared" si="1"/>
        <v>105.19645120405576</v>
      </c>
      <c r="E20" s="45">
        <f>C20/C21*100</f>
        <v>0.05565171680517575</v>
      </c>
      <c r="H20" s="71" t="s">
        <v>29</v>
      </c>
    </row>
    <row r="21" spans="1:5" ht="31.5" customHeight="1" thickBot="1">
      <c r="A21" s="52" t="s">
        <v>2</v>
      </c>
      <c r="B21" s="49">
        <f t="shared" si="0"/>
        <v>3295.2579999999994</v>
      </c>
      <c r="C21" s="49">
        <f t="shared" si="0"/>
        <v>2982.8369999999995</v>
      </c>
      <c r="D21" s="72">
        <f t="shared" si="1"/>
        <v>90.51907316513609</v>
      </c>
      <c r="E21" s="50">
        <f>SUM(E6:E20)</f>
        <v>100.00000000000001</v>
      </c>
    </row>
    <row r="22" spans="1:5" ht="31.5" customHeight="1" thickBot="1">
      <c r="A22" s="64"/>
      <c r="B22" s="65"/>
      <c r="C22" s="65"/>
      <c r="D22" s="66"/>
      <c r="E22" s="66"/>
    </row>
    <row r="23" spans="1:5" ht="41.25" customHeight="1">
      <c r="A23" s="95" t="s">
        <v>35</v>
      </c>
      <c r="B23" s="96"/>
      <c r="C23" s="96"/>
      <c r="D23" s="96"/>
      <c r="E23" s="97"/>
    </row>
    <row r="24" spans="1:5" ht="51.75" customHeight="1">
      <c r="A24" s="69" t="s">
        <v>12</v>
      </c>
      <c r="B24" s="68" t="s">
        <v>32</v>
      </c>
      <c r="C24" s="68" t="s">
        <v>33</v>
      </c>
      <c r="D24" s="68" t="s">
        <v>13</v>
      </c>
      <c r="E24" s="70" t="s">
        <v>34</v>
      </c>
    </row>
    <row r="25" spans="1:5" ht="32.25" customHeight="1">
      <c r="A25" s="56" t="s">
        <v>19</v>
      </c>
      <c r="B25" s="88">
        <v>697.73</v>
      </c>
      <c r="C25" s="88">
        <v>141.34</v>
      </c>
      <c r="D25" s="44">
        <f>C25/B25*100</f>
        <v>20.257119516145213</v>
      </c>
      <c r="E25" s="89">
        <f>C25/C40*100</f>
        <v>6.063023876320147</v>
      </c>
    </row>
    <row r="26" spans="1:5" ht="32.25" customHeight="1">
      <c r="A26" s="56" t="s">
        <v>20</v>
      </c>
      <c r="B26" s="88">
        <v>876.97</v>
      </c>
      <c r="C26" s="88">
        <v>1227.75</v>
      </c>
      <c r="D26" s="44">
        <f aca="true" t="shared" si="2" ref="D26:D38">C26/B26*100</f>
        <v>139.99908776811066</v>
      </c>
      <c r="E26" s="89">
        <f>C26/C40*100</f>
        <v>52.6664607623607</v>
      </c>
    </row>
    <row r="27" spans="1:5" ht="32.25" customHeight="1">
      <c r="A27" s="56" t="s">
        <v>14</v>
      </c>
      <c r="B27" s="88">
        <v>870.65</v>
      </c>
      <c r="C27" s="88">
        <v>652.35</v>
      </c>
      <c r="D27" s="44">
        <f t="shared" si="2"/>
        <v>74.92677884339287</v>
      </c>
      <c r="E27" s="89">
        <f>C27/C40*100</f>
        <v>27.98368208375158</v>
      </c>
    </row>
    <row r="28" spans="1:5" ht="32.25" customHeight="1">
      <c r="A28" s="56" t="s">
        <v>0</v>
      </c>
      <c r="B28" s="88">
        <v>0</v>
      </c>
      <c r="C28" s="88">
        <v>0</v>
      </c>
      <c r="D28" s="88">
        <v>0</v>
      </c>
      <c r="E28" s="74">
        <v>0</v>
      </c>
    </row>
    <row r="29" spans="1:5" ht="32.25" customHeight="1">
      <c r="A29" s="56" t="s">
        <v>21</v>
      </c>
      <c r="B29" s="88">
        <v>0</v>
      </c>
      <c r="C29" s="88">
        <v>0.14</v>
      </c>
      <c r="D29" s="44" t="e">
        <f t="shared" si="2"/>
        <v>#DIV/0!</v>
      </c>
      <c r="E29" s="89">
        <f>C29/C40*100</f>
        <v>0.006005542257569129</v>
      </c>
    </row>
    <row r="30" spans="1:5" ht="32.25" customHeight="1">
      <c r="A30" s="56" t="s">
        <v>17</v>
      </c>
      <c r="B30" s="88">
        <v>0</v>
      </c>
      <c r="C30" s="88">
        <v>0</v>
      </c>
      <c r="D30" s="88">
        <v>0</v>
      </c>
      <c r="E30" s="74">
        <v>0</v>
      </c>
    </row>
    <row r="31" spans="1:5" ht="32.25" customHeight="1">
      <c r="A31" s="42" t="s">
        <v>22</v>
      </c>
      <c r="B31" s="88">
        <v>0</v>
      </c>
      <c r="C31" s="88">
        <v>0</v>
      </c>
      <c r="D31" s="88">
        <v>0</v>
      </c>
      <c r="E31" s="74">
        <v>0</v>
      </c>
    </row>
    <row r="32" spans="1:5" ht="32.25" customHeight="1">
      <c r="A32" s="56" t="s">
        <v>15</v>
      </c>
      <c r="B32" s="88">
        <v>200.14</v>
      </c>
      <c r="C32" s="88">
        <v>200.22</v>
      </c>
      <c r="D32" s="44">
        <f t="shared" si="2"/>
        <v>100.0399720195863</v>
      </c>
      <c r="E32" s="45">
        <f>C32/C40*100</f>
        <v>8.588783362932077</v>
      </c>
    </row>
    <row r="33" spans="1:5" ht="32.25" customHeight="1">
      <c r="A33" s="56" t="s">
        <v>23</v>
      </c>
      <c r="B33" s="88">
        <v>0.11</v>
      </c>
      <c r="C33" s="88">
        <v>0.14</v>
      </c>
      <c r="D33" s="44">
        <f t="shared" si="2"/>
        <v>127.2727272727273</v>
      </c>
      <c r="E33" s="89">
        <f>C33/C40*100</f>
        <v>0.006005542257569129</v>
      </c>
    </row>
    <row r="34" spans="1:5" ht="32.25" customHeight="1">
      <c r="A34" s="56" t="s">
        <v>24</v>
      </c>
      <c r="B34" s="88">
        <v>0</v>
      </c>
      <c r="C34" s="88">
        <v>0</v>
      </c>
      <c r="D34" s="88">
        <v>0</v>
      </c>
      <c r="E34" s="74">
        <v>0</v>
      </c>
    </row>
    <row r="35" spans="1:5" ht="32.25" customHeight="1">
      <c r="A35" s="56" t="s">
        <v>1</v>
      </c>
      <c r="B35" s="88">
        <v>10.22</v>
      </c>
      <c r="C35" s="88">
        <v>8.93</v>
      </c>
      <c r="D35" s="44">
        <f t="shared" si="2"/>
        <v>87.37769080234833</v>
      </c>
      <c r="E35" s="45">
        <f>C35/C40*100</f>
        <v>0.38306780257208795</v>
      </c>
    </row>
    <row r="36" spans="1:5" ht="32.25" customHeight="1">
      <c r="A36" s="56" t="s">
        <v>25</v>
      </c>
      <c r="B36" s="88">
        <v>0</v>
      </c>
      <c r="C36" s="88">
        <v>0</v>
      </c>
      <c r="D36" s="88">
        <v>0</v>
      </c>
      <c r="E36" s="74">
        <v>0</v>
      </c>
    </row>
    <row r="37" spans="1:5" ht="32.25" customHeight="1">
      <c r="A37" s="56" t="s">
        <v>16</v>
      </c>
      <c r="B37" s="88">
        <v>92.09</v>
      </c>
      <c r="C37" s="88">
        <v>94.89</v>
      </c>
      <c r="D37" s="44">
        <f t="shared" si="2"/>
        <v>103.04050385492454</v>
      </c>
      <c r="E37" s="45">
        <f>C37/C40*100</f>
        <v>4.070470748719533</v>
      </c>
    </row>
    <row r="38" spans="1:5" ht="32.25" customHeight="1">
      <c r="A38" s="56" t="s">
        <v>26</v>
      </c>
      <c r="B38" s="88">
        <v>5.45</v>
      </c>
      <c r="C38" s="88">
        <v>5.42</v>
      </c>
      <c r="D38" s="44">
        <f t="shared" si="2"/>
        <v>99.44954128440367</v>
      </c>
      <c r="E38" s="45">
        <f>C38/C40*100</f>
        <v>0.23250027882874771</v>
      </c>
    </row>
    <row r="39" spans="1:5" ht="32.25" customHeight="1">
      <c r="A39" s="67" t="s">
        <v>27</v>
      </c>
      <c r="B39" s="88">
        <v>0</v>
      </c>
      <c r="C39" s="88">
        <v>0</v>
      </c>
      <c r="D39" s="88">
        <v>0</v>
      </c>
      <c r="E39" s="74">
        <v>0</v>
      </c>
    </row>
    <row r="40" spans="1:5" ht="32.25" customHeight="1" thickBot="1">
      <c r="A40" s="47" t="s">
        <v>2</v>
      </c>
      <c r="B40" s="49">
        <f>SUM(B25:B39)</f>
        <v>2753.3599999999997</v>
      </c>
      <c r="C40" s="49">
        <f>SUM(C25:C39)</f>
        <v>2331.18</v>
      </c>
      <c r="D40" s="72">
        <f>C40/B40*100</f>
        <v>84.66673446262021</v>
      </c>
      <c r="E40" s="50">
        <f>SUM(E25:E39)</f>
        <v>100</v>
      </c>
    </row>
    <row r="41" spans="1:5" ht="32.25" customHeight="1" thickBot="1">
      <c r="A41" s="60"/>
      <c r="B41" s="61"/>
      <c r="C41" s="61"/>
      <c r="D41" s="62"/>
      <c r="E41" s="62"/>
    </row>
    <row r="42" spans="1:5" ht="32.25" customHeight="1" thickBot="1">
      <c r="A42" s="98" t="s">
        <v>36</v>
      </c>
      <c r="B42" s="99"/>
      <c r="C42" s="99"/>
      <c r="D42" s="99"/>
      <c r="E42" s="100"/>
    </row>
    <row r="43" spans="1:5" ht="48.75" customHeight="1">
      <c r="A43" s="54" t="s">
        <v>12</v>
      </c>
      <c r="B43" s="53" t="s">
        <v>37</v>
      </c>
      <c r="C43" s="53" t="s">
        <v>33</v>
      </c>
      <c r="D43" s="53" t="s">
        <v>13</v>
      </c>
      <c r="E43" s="55" t="s">
        <v>34</v>
      </c>
    </row>
    <row r="44" spans="1:5" ht="33" customHeight="1">
      <c r="A44" s="56" t="s">
        <v>19</v>
      </c>
      <c r="B44" s="43">
        <v>205.26</v>
      </c>
      <c r="C44" s="43">
        <v>296.97</v>
      </c>
      <c r="D44" s="44">
        <f>C44/B44*100</f>
        <v>144.679918152587</v>
      </c>
      <c r="E44" s="45">
        <f>C44/C59*100</f>
        <v>45.81060568664232</v>
      </c>
    </row>
    <row r="45" spans="1:5" ht="33" customHeight="1">
      <c r="A45" s="56" t="s">
        <v>20</v>
      </c>
      <c r="B45" s="43">
        <v>160.64</v>
      </c>
      <c r="C45" s="43">
        <v>153.69</v>
      </c>
      <c r="D45" s="44">
        <f aca="true" t="shared" si="3" ref="D45:D59">C45/B45*100</f>
        <v>95.67355577689244</v>
      </c>
      <c r="E45" s="45">
        <f>C45/C59*100</f>
        <v>23.70822637970185</v>
      </c>
    </row>
    <row r="46" spans="1:5" ht="33" customHeight="1">
      <c r="A46" s="56" t="s">
        <v>14</v>
      </c>
      <c r="B46" s="43">
        <v>107.83</v>
      </c>
      <c r="C46" s="43">
        <v>106.14</v>
      </c>
      <c r="D46" s="44">
        <f t="shared" si="3"/>
        <v>98.43271816748586</v>
      </c>
      <c r="E46" s="45">
        <f>C46/C59*100</f>
        <v>16.373161220258662</v>
      </c>
    </row>
    <row r="47" spans="1:5" ht="33" customHeight="1">
      <c r="A47" s="56" t="s">
        <v>0</v>
      </c>
      <c r="B47" s="43">
        <v>24.06</v>
      </c>
      <c r="C47" s="43">
        <v>22.5</v>
      </c>
      <c r="D47" s="44">
        <f t="shared" si="3"/>
        <v>93.51620947630923</v>
      </c>
      <c r="E47" s="45">
        <f>C47/C59*100</f>
        <v>3.4708510218185413</v>
      </c>
    </row>
    <row r="48" spans="1:5" ht="33" customHeight="1">
      <c r="A48" s="56" t="s">
        <v>21</v>
      </c>
      <c r="B48" s="88">
        <v>0</v>
      </c>
      <c r="C48" s="88">
        <v>0</v>
      </c>
      <c r="D48" s="88">
        <v>0</v>
      </c>
      <c r="E48" s="74">
        <v>0</v>
      </c>
    </row>
    <row r="49" spans="1:5" ht="33" customHeight="1">
      <c r="A49" s="56" t="s">
        <v>17</v>
      </c>
      <c r="B49" s="43">
        <v>10.2</v>
      </c>
      <c r="C49" s="43">
        <v>11.13</v>
      </c>
      <c r="D49" s="44">
        <f t="shared" si="3"/>
        <v>109.11764705882354</v>
      </c>
      <c r="E49" s="45">
        <f>C49/C59*100</f>
        <v>1.716914305459572</v>
      </c>
    </row>
    <row r="50" spans="1:5" ht="33" customHeight="1">
      <c r="A50" s="42" t="s">
        <v>22</v>
      </c>
      <c r="B50" s="43">
        <v>0.58</v>
      </c>
      <c r="C50" s="43">
        <v>0.54</v>
      </c>
      <c r="D50" s="44">
        <f t="shared" si="3"/>
        <v>93.10344827586208</v>
      </c>
      <c r="E50" s="45">
        <f>C50/C59*100</f>
        <v>0.08330042452364499</v>
      </c>
    </row>
    <row r="51" spans="1:5" ht="33" customHeight="1">
      <c r="A51" s="56" t="s">
        <v>15</v>
      </c>
      <c r="B51" s="43">
        <v>13.2</v>
      </c>
      <c r="C51" s="43">
        <v>41.62</v>
      </c>
      <c r="D51" s="44">
        <f t="shared" si="3"/>
        <v>315.3030303030303</v>
      </c>
      <c r="E51" s="45">
        <f>C51/C59*100</f>
        <v>6.420303090137229</v>
      </c>
    </row>
    <row r="52" spans="1:5" ht="33" customHeight="1">
      <c r="A52" s="56" t="s">
        <v>23</v>
      </c>
      <c r="B52" s="43">
        <v>0.54</v>
      </c>
      <c r="C52" s="43">
        <v>0.25</v>
      </c>
      <c r="D52" s="44">
        <f t="shared" si="3"/>
        <v>46.29629629629629</v>
      </c>
      <c r="E52" s="45">
        <f>C52/C59*100</f>
        <v>0.03856501135353935</v>
      </c>
    </row>
    <row r="53" spans="1:5" ht="33" customHeight="1">
      <c r="A53" s="56" t="s">
        <v>24</v>
      </c>
      <c r="B53" s="43">
        <v>5.91</v>
      </c>
      <c r="C53" s="43">
        <v>5.3</v>
      </c>
      <c r="D53" s="44">
        <f t="shared" si="3"/>
        <v>89.67851099830794</v>
      </c>
      <c r="E53" s="45">
        <f>C53/C59*100</f>
        <v>0.817578240695034</v>
      </c>
    </row>
    <row r="54" spans="1:5" ht="33" customHeight="1">
      <c r="A54" s="56" t="s">
        <v>1</v>
      </c>
      <c r="B54" s="43">
        <v>1.3</v>
      </c>
      <c r="C54" s="43">
        <v>1.31</v>
      </c>
      <c r="D54" s="44">
        <f t="shared" si="3"/>
        <v>100.76923076923077</v>
      </c>
      <c r="E54" s="45">
        <f>C54/C59*100</f>
        <v>0.20208065949254617</v>
      </c>
    </row>
    <row r="55" spans="1:5" ht="33" customHeight="1">
      <c r="A55" s="56" t="s">
        <v>25</v>
      </c>
      <c r="B55" s="46">
        <v>6.02</v>
      </c>
      <c r="C55" s="46">
        <v>5.706</v>
      </c>
      <c r="D55" s="44">
        <f t="shared" si="3"/>
        <v>94.7840531561462</v>
      </c>
      <c r="E55" s="45">
        <f>C55/C59*100</f>
        <v>0.880207819133182</v>
      </c>
    </row>
    <row r="56" spans="1:5" ht="33" customHeight="1">
      <c r="A56" s="56" t="s">
        <v>16</v>
      </c>
      <c r="B56" s="43">
        <v>0.85</v>
      </c>
      <c r="C56" s="46">
        <v>1.59</v>
      </c>
      <c r="D56" s="44">
        <f t="shared" si="3"/>
        <v>187.0588235294118</v>
      </c>
      <c r="E56" s="45">
        <f>C56/C59*100</f>
        <v>0.24527347220851026</v>
      </c>
    </row>
    <row r="57" spans="1:5" ht="33" customHeight="1">
      <c r="A57" s="56" t="s">
        <v>26</v>
      </c>
      <c r="B57" s="88">
        <v>0</v>
      </c>
      <c r="C57" s="88">
        <v>0</v>
      </c>
      <c r="D57" s="88">
        <v>0</v>
      </c>
      <c r="E57" s="74">
        <v>0</v>
      </c>
    </row>
    <row r="58" spans="1:5" ht="33" customHeight="1">
      <c r="A58" s="56" t="s">
        <v>27</v>
      </c>
      <c r="B58" s="43">
        <v>1.39</v>
      </c>
      <c r="C58" s="43">
        <v>1.51</v>
      </c>
      <c r="D58" s="44">
        <f t="shared" si="3"/>
        <v>108.63309352517987</v>
      </c>
      <c r="E58" s="74">
        <f>C58/C59*100</f>
        <v>0.23293266857537764</v>
      </c>
    </row>
    <row r="59" spans="1:5" ht="33" customHeight="1" thickBot="1">
      <c r="A59" s="47" t="s">
        <v>2</v>
      </c>
      <c r="B59" s="73">
        <f>SUM(B44:B58)</f>
        <v>537.7799999999999</v>
      </c>
      <c r="C59" s="73">
        <f>SUM(C44:C58)</f>
        <v>648.256</v>
      </c>
      <c r="D59" s="72">
        <f t="shared" si="3"/>
        <v>120.54297296292167</v>
      </c>
      <c r="E59" s="50">
        <f>SUM(E44:E58)</f>
        <v>100</v>
      </c>
    </row>
    <row r="60" spans="1:5" ht="31.5" customHeight="1">
      <c r="A60" s="8"/>
      <c r="B60" s="7"/>
      <c r="C60" s="7"/>
      <c r="D60" s="7"/>
      <c r="E60" s="7"/>
    </row>
    <row r="61" spans="1:5" ht="31.5" customHeight="1" thickBot="1">
      <c r="A61" s="93" t="s">
        <v>38</v>
      </c>
      <c r="B61" s="94"/>
      <c r="C61" s="94"/>
      <c r="D61" s="94"/>
      <c r="E61" s="94"/>
    </row>
    <row r="62" spans="1:5" ht="50.25" customHeight="1">
      <c r="A62" s="54" t="s">
        <v>12</v>
      </c>
      <c r="B62" s="53" t="s">
        <v>32</v>
      </c>
      <c r="C62" s="53" t="s">
        <v>33</v>
      </c>
      <c r="D62" s="53" t="s">
        <v>13</v>
      </c>
      <c r="E62" s="55" t="s">
        <v>34</v>
      </c>
    </row>
    <row r="63" spans="1:5" ht="30.75" customHeight="1">
      <c r="A63" s="56" t="s">
        <v>19</v>
      </c>
      <c r="B63" s="43">
        <v>0.23</v>
      </c>
      <c r="C63" s="43">
        <v>0.035</v>
      </c>
      <c r="D63" s="44">
        <f>C63/B63*100</f>
        <v>15.217391304347828</v>
      </c>
      <c r="E63" s="45">
        <f>C63/C78*100</f>
        <v>1.0291090855630698</v>
      </c>
    </row>
    <row r="64" spans="1:5" ht="29.25" customHeight="1">
      <c r="A64" s="56" t="s">
        <v>20</v>
      </c>
      <c r="B64" s="88">
        <v>0</v>
      </c>
      <c r="C64" s="88">
        <v>0</v>
      </c>
      <c r="D64" s="88">
        <v>0</v>
      </c>
      <c r="E64" s="74">
        <v>0</v>
      </c>
    </row>
    <row r="65" spans="1:5" ht="35.25" customHeight="1">
      <c r="A65" s="56" t="s">
        <v>14</v>
      </c>
      <c r="B65" s="43">
        <v>0.83</v>
      </c>
      <c r="C65" s="43">
        <v>0</v>
      </c>
      <c r="D65" s="44">
        <f aca="true" t="shared" si="4" ref="D65:D77">C65/B65*100</f>
        <v>0</v>
      </c>
      <c r="E65" s="45">
        <f>C65/C78*100</f>
        <v>0</v>
      </c>
    </row>
    <row r="66" spans="1:5" ht="35.25" customHeight="1">
      <c r="A66" s="56" t="s">
        <v>0</v>
      </c>
      <c r="B66" s="88">
        <v>0</v>
      </c>
      <c r="C66" s="88">
        <v>0</v>
      </c>
      <c r="D66" s="88">
        <v>0</v>
      </c>
      <c r="E66" s="74">
        <v>0</v>
      </c>
    </row>
    <row r="67" spans="1:5" ht="35.25" customHeight="1">
      <c r="A67" s="56" t="s">
        <v>21</v>
      </c>
      <c r="B67" s="88">
        <v>0</v>
      </c>
      <c r="C67" s="88">
        <v>0</v>
      </c>
      <c r="D67" s="88">
        <v>0</v>
      </c>
      <c r="E67" s="74">
        <v>0</v>
      </c>
    </row>
    <row r="68" spans="1:5" ht="35.25" customHeight="1">
      <c r="A68" s="56" t="s">
        <v>17</v>
      </c>
      <c r="B68" s="43">
        <v>0.92</v>
      </c>
      <c r="C68" s="43">
        <v>0.916</v>
      </c>
      <c r="D68" s="44">
        <f t="shared" si="4"/>
        <v>99.56521739130434</v>
      </c>
      <c r="E68" s="45">
        <f>C68/C78*100</f>
        <v>26.933254925022048</v>
      </c>
    </row>
    <row r="69" spans="1:5" ht="35.25" customHeight="1">
      <c r="A69" s="42" t="s">
        <v>22</v>
      </c>
      <c r="B69" s="88">
        <v>0</v>
      </c>
      <c r="C69" s="88">
        <v>0</v>
      </c>
      <c r="D69" s="88">
        <v>0</v>
      </c>
      <c r="E69" s="74">
        <v>0</v>
      </c>
    </row>
    <row r="70" spans="1:5" ht="35.25" customHeight="1">
      <c r="A70" s="56" t="s">
        <v>15</v>
      </c>
      <c r="B70" s="88">
        <v>0</v>
      </c>
      <c r="C70" s="88">
        <v>0</v>
      </c>
      <c r="D70" s="88">
        <v>0</v>
      </c>
      <c r="E70" s="74">
        <v>0</v>
      </c>
    </row>
    <row r="71" spans="1:5" ht="35.25" customHeight="1">
      <c r="A71" s="56" t="s">
        <v>23</v>
      </c>
      <c r="B71" s="88">
        <v>0</v>
      </c>
      <c r="C71" s="88">
        <v>0</v>
      </c>
      <c r="D71" s="88">
        <v>0</v>
      </c>
      <c r="E71" s="74">
        <v>0</v>
      </c>
    </row>
    <row r="72" spans="1:5" ht="35.25" customHeight="1">
      <c r="A72" s="56" t="s">
        <v>24</v>
      </c>
      <c r="B72" s="43">
        <v>1.15</v>
      </c>
      <c r="C72" s="43">
        <v>0.55</v>
      </c>
      <c r="D72" s="44">
        <f t="shared" si="4"/>
        <v>47.82608695652175</v>
      </c>
      <c r="E72" s="45">
        <f>C72/C78*100</f>
        <v>16.17171420170538</v>
      </c>
    </row>
    <row r="73" spans="1:5" ht="27.75" customHeight="1">
      <c r="A73" s="56" t="s">
        <v>1</v>
      </c>
      <c r="B73" s="43">
        <v>0.8</v>
      </c>
      <c r="C73" s="43">
        <v>0.45</v>
      </c>
      <c r="D73" s="44">
        <f t="shared" si="4"/>
        <v>56.25</v>
      </c>
      <c r="E73" s="45">
        <f>C73/C78*100</f>
        <v>13.231402528668038</v>
      </c>
    </row>
    <row r="74" spans="1:5" ht="30" customHeight="1">
      <c r="A74" s="56" t="s">
        <v>25</v>
      </c>
      <c r="B74" s="88">
        <v>0</v>
      </c>
      <c r="C74" s="88">
        <v>0</v>
      </c>
      <c r="D74" s="88">
        <v>0</v>
      </c>
      <c r="E74" s="74">
        <v>0</v>
      </c>
    </row>
    <row r="75" spans="1:5" ht="24" customHeight="1">
      <c r="A75" s="56" t="s">
        <v>16</v>
      </c>
      <c r="B75" s="88">
        <v>0</v>
      </c>
      <c r="C75" s="88">
        <v>0</v>
      </c>
      <c r="D75" s="88">
        <v>0</v>
      </c>
      <c r="E75" s="74">
        <v>0</v>
      </c>
    </row>
    <row r="76" spans="1:5" ht="35.25" customHeight="1">
      <c r="A76" s="56" t="s">
        <v>26</v>
      </c>
      <c r="B76" s="43">
        <v>0</v>
      </c>
      <c r="C76" s="43">
        <v>1.3</v>
      </c>
      <c r="D76" s="44" t="e">
        <f t="shared" si="4"/>
        <v>#DIV/0!</v>
      </c>
      <c r="E76" s="45">
        <f>C76/C78*100</f>
        <v>38.22405174948544</v>
      </c>
    </row>
    <row r="77" spans="1:5" ht="30.75" customHeight="1">
      <c r="A77" s="56" t="s">
        <v>27</v>
      </c>
      <c r="B77" s="43">
        <v>0.188</v>
      </c>
      <c r="C77" s="43">
        <v>0.15</v>
      </c>
      <c r="D77" s="44">
        <f t="shared" si="4"/>
        <v>79.7872340425532</v>
      </c>
      <c r="E77" s="74">
        <f>C77/C78*100</f>
        <v>4.410467509556012</v>
      </c>
    </row>
    <row r="78" spans="1:5" ht="25.5" customHeight="1" thickBot="1">
      <c r="A78" s="47" t="s">
        <v>2</v>
      </c>
      <c r="B78" s="73">
        <f>SUM(B63:B77)</f>
        <v>4.117999999999999</v>
      </c>
      <c r="C78" s="73">
        <f>SUM(C63:C77)</f>
        <v>3.4010000000000002</v>
      </c>
      <c r="D78" s="72">
        <f>C78/B78*100</f>
        <v>82.58863525983489</v>
      </c>
      <c r="E78" s="50">
        <f>SUM(E63:E77)</f>
        <v>100</v>
      </c>
    </row>
    <row r="79" spans="1:5" ht="42.75" customHeight="1" thickBot="1">
      <c r="A79" s="101" t="s">
        <v>39</v>
      </c>
      <c r="B79" s="101"/>
      <c r="C79" s="101"/>
      <c r="D79" s="101"/>
      <c r="E79" s="101"/>
    </row>
    <row r="80" spans="1:4" ht="46.5" customHeight="1">
      <c r="A80" s="140" t="s">
        <v>60</v>
      </c>
      <c r="B80" s="76" t="s">
        <v>42</v>
      </c>
      <c r="C80" s="76" t="s">
        <v>40</v>
      </c>
      <c r="D80" s="75" t="s">
        <v>10</v>
      </c>
    </row>
    <row r="81" spans="1:4" ht="30.75" customHeight="1" thickBot="1">
      <c r="A81" s="141"/>
      <c r="B81" s="77">
        <v>30824</v>
      </c>
      <c r="C81" s="77">
        <v>31902</v>
      </c>
      <c r="D81" s="50">
        <f>C81/B81*100</f>
        <v>103.49727485076563</v>
      </c>
    </row>
    <row r="82" spans="1:5" ht="40.5" customHeight="1" thickBot="1">
      <c r="A82" s="102" t="s">
        <v>41</v>
      </c>
      <c r="B82" s="103"/>
      <c r="C82" s="103"/>
      <c r="D82" s="103"/>
      <c r="E82" s="103"/>
    </row>
    <row r="83" spans="1:4" ht="54.75" customHeight="1">
      <c r="A83" s="140" t="s">
        <v>61</v>
      </c>
      <c r="B83" s="76" t="s">
        <v>42</v>
      </c>
      <c r="C83" s="76" t="s">
        <v>40</v>
      </c>
      <c r="D83" s="75" t="s">
        <v>10</v>
      </c>
    </row>
    <row r="84" spans="1:4" ht="24.75" customHeight="1" thickBot="1">
      <c r="A84" s="141"/>
      <c r="B84" s="77">
        <v>31202</v>
      </c>
      <c r="C84" s="77">
        <v>32195</v>
      </c>
      <c r="D84" s="50">
        <f>C84/B84*100</f>
        <v>103.18248830203191</v>
      </c>
    </row>
    <row r="85" ht="18.75">
      <c r="A85" s="1"/>
    </row>
    <row r="86" spans="1:5" ht="42" customHeight="1" thickBot="1">
      <c r="A86" s="90" t="s">
        <v>43</v>
      </c>
      <c r="B86" s="90"/>
      <c r="C86" s="90"/>
      <c r="D86" s="90"/>
      <c r="E86" s="90"/>
    </row>
    <row r="87" spans="1:4" ht="48.75" customHeight="1">
      <c r="A87" s="140" t="s">
        <v>43</v>
      </c>
      <c r="B87" s="76" t="s">
        <v>42</v>
      </c>
      <c r="C87" s="76" t="s">
        <v>40</v>
      </c>
      <c r="D87" s="75" t="s">
        <v>10</v>
      </c>
    </row>
    <row r="88" spans="1:4" ht="24" customHeight="1" thickBot="1">
      <c r="A88" s="141"/>
      <c r="B88" s="78">
        <v>26932</v>
      </c>
      <c r="C88" s="78">
        <v>28809</v>
      </c>
      <c r="D88" s="79">
        <f>C88/B88*100</f>
        <v>106.96940442596168</v>
      </c>
    </row>
    <row r="90" spans="1:5" ht="12.75" customHeight="1">
      <c r="A90" s="90" t="s">
        <v>44</v>
      </c>
      <c r="B90" s="90"/>
      <c r="C90" s="90"/>
      <c r="D90" s="90"/>
      <c r="E90" s="90"/>
    </row>
    <row r="91" spans="1:5" ht="12.75" customHeight="1">
      <c r="A91" s="90"/>
      <c r="B91" s="90"/>
      <c r="C91" s="90"/>
      <c r="D91" s="90"/>
      <c r="E91" s="90"/>
    </row>
    <row r="92" spans="1:5" ht="13.5" customHeight="1" thickBot="1">
      <c r="A92" s="90"/>
      <c r="B92" s="90"/>
      <c r="C92" s="90"/>
      <c r="D92" s="90"/>
      <c r="E92" s="90"/>
    </row>
    <row r="93" spans="1:4" ht="51" customHeight="1">
      <c r="A93" s="140" t="s">
        <v>62</v>
      </c>
      <c r="B93" s="76" t="s">
        <v>42</v>
      </c>
      <c r="C93" s="76" t="s">
        <v>40</v>
      </c>
      <c r="D93" s="75" t="s">
        <v>10</v>
      </c>
    </row>
    <row r="94" spans="1:4" ht="30" customHeight="1" thickBot="1">
      <c r="A94" s="141"/>
      <c r="B94" s="78">
        <v>40689</v>
      </c>
      <c r="C94" s="78">
        <v>35696</v>
      </c>
      <c r="D94" s="79">
        <f>C94/B94*100</f>
        <v>87.72887021062203</v>
      </c>
    </row>
    <row r="95" spans="1:5" ht="37.5" customHeight="1">
      <c r="A95" s="129" t="s">
        <v>45</v>
      </c>
      <c r="B95" s="129"/>
      <c r="C95" s="129"/>
      <c r="D95" s="129"/>
      <c r="E95" s="129"/>
    </row>
    <row r="96" spans="1:4" ht="51.75" customHeight="1">
      <c r="A96" s="48" t="s">
        <v>3</v>
      </c>
      <c r="B96" s="48" t="s">
        <v>47</v>
      </c>
      <c r="C96" s="48" t="s">
        <v>46</v>
      </c>
      <c r="D96" s="48" t="s">
        <v>10</v>
      </c>
    </row>
    <row r="97" spans="1:4" ht="24.75" customHeight="1">
      <c r="A97" s="56" t="s">
        <v>19</v>
      </c>
      <c r="B97" s="2">
        <f aca="true" t="shared" si="5" ref="B97:C113">B116+B136+B156</f>
        <v>815.3399999999999</v>
      </c>
      <c r="C97" s="2">
        <f t="shared" si="5"/>
        <v>781.3399999999999</v>
      </c>
      <c r="D97" s="4">
        <f aca="true" t="shared" si="6" ref="D97:D113">C97/B97*100</f>
        <v>95.82996050727304</v>
      </c>
    </row>
    <row r="98" spans="1:4" ht="22.5" customHeight="1">
      <c r="A98" s="56" t="s">
        <v>20</v>
      </c>
      <c r="B98" s="2">
        <f t="shared" si="5"/>
        <v>2434.6</v>
      </c>
      <c r="C98" s="2">
        <f t="shared" si="5"/>
        <v>2864.5099999999998</v>
      </c>
      <c r="D98" s="4">
        <f t="shared" si="6"/>
        <v>117.65834223281031</v>
      </c>
    </row>
    <row r="99" spans="1:4" ht="35.25" customHeight="1">
      <c r="A99" s="56" t="s">
        <v>14</v>
      </c>
      <c r="B99" s="2">
        <f t="shared" si="5"/>
        <v>458.99</v>
      </c>
      <c r="C99" s="2">
        <f t="shared" si="5"/>
        <v>483.52</v>
      </c>
      <c r="D99" s="4">
        <f t="shared" si="6"/>
        <v>105.34434301400901</v>
      </c>
    </row>
    <row r="100" spans="1:4" ht="20.25" customHeight="1">
      <c r="A100" s="56" t="s">
        <v>0</v>
      </c>
      <c r="B100" s="2">
        <f t="shared" si="5"/>
        <v>123.3</v>
      </c>
      <c r="C100" s="2">
        <f t="shared" si="5"/>
        <v>94.1</v>
      </c>
      <c r="D100" s="4">
        <f t="shared" si="6"/>
        <v>76.31792376317922</v>
      </c>
    </row>
    <row r="101" spans="1:4" ht="20.25" customHeight="1">
      <c r="A101" s="56" t="s">
        <v>21</v>
      </c>
      <c r="B101" s="2">
        <f t="shared" si="5"/>
        <v>14.33</v>
      </c>
      <c r="C101" s="2">
        <f t="shared" si="5"/>
        <v>15</v>
      </c>
      <c r="D101" s="4">
        <f t="shared" si="6"/>
        <v>104.67550593161201</v>
      </c>
    </row>
    <row r="102" spans="1:4" ht="20.25" customHeight="1">
      <c r="A102" s="56" t="s">
        <v>17</v>
      </c>
      <c r="B102" s="2">
        <f>B121+B141+B161</f>
        <v>88.33</v>
      </c>
      <c r="C102" s="2">
        <f t="shared" si="5"/>
        <v>91.33</v>
      </c>
      <c r="D102" s="4">
        <f t="shared" si="6"/>
        <v>103.39635457941809</v>
      </c>
    </row>
    <row r="103" spans="1:4" ht="20.25" customHeight="1">
      <c r="A103" s="42" t="s">
        <v>22</v>
      </c>
      <c r="B103" s="2">
        <f t="shared" si="5"/>
        <v>18.5</v>
      </c>
      <c r="C103" s="2">
        <f t="shared" si="5"/>
        <v>19.33</v>
      </c>
      <c r="D103" s="4">
        <f t="shared" si="6"/>
        <v>104.48648648648648</v>
      </c>
    </row>
    <row r="104" spans="1:4" ht="20.25" customHeight="1">
      <c r="A104" s="56" t="s">
        <v>15</v>
      </c>
      <c r="B104" s="2">
        <f t="shared" si="5"/>
        <v>952.66</v>
      </c>
      <c r="C104" s="2">
        <f t="shared" si="5"/>
        <v>951.6</v>
      </c>
      <c r="D104" s="4">
        <f t="shared" si="6"/>
        <v>99.88873260134781</v>
      </c>
    </row>
    <row r="105" spans="1:4" ht="20.25" customHeight="1">
      <c r="A105" s="56" t="s">
        <v>23</v>
      </c>
      <c r="B105" s="2">
        <f t="shared" si="5"/>
        <v>45</v>
      </c>
      <c r="C105" s="2">
        <f t="shared" si="5"/>
        <v>46.47</v>
      </c>
      <c r="D105" s="4">
        <f t="shared" si="6"/>
        <v>103.26666666666667</v>
      </c>
    </row>
    <row r="106" spans="1:4" ht="34.5" customHeight="1">
      <c r="A106" s="56" t="s">
        <v>24</v>
      </c>
      <c r="B106" s="2">
        <f t="shared" si="5"/>
        <v>108.67</v>
      </c>
      <c r="C106" s="2">
        <f t="shared" si="5"/>
        <v>252.5</v>
      </c>
      <c r="D106" s="4">
        <f t="shared" si="6"/>
        <v>232.35483574123492</v>
      </c>
    </row>
    <row r="107" spans="1:4" ht="19.5" customHeight="1">
      <c r="A107" s="12" t="s">
        <v>28</v>
      </c>
      <c r="B107" s="2">
        <f t="shared" si="5"/>
        <v>608</v>
      </c>
      <c r="C107" s="2">
        <f t="shared" si="5"/>
        <v>648</v>
      </c>
      <c r="D107" s="4">
        <f t="shared" si="6"/>
        <v>106.57894736842107</v>
      </c>
    </row>
    <row r="108" spans="1:4" ht="21.75" customHeight="1">
      <c r="A108" s="56" t="s">
        <v>1</v>
      </c>
      <c r="B108" s="2">
        <f t="shared" si="5"/>
        <v>1327.83</v>
      </c>
      <c r="C108" s="2">
        <f t="shared" si="5"/>
        <v>1314.93</v>
      </c>
      <c r="D108" s="4">
        <f t="shared" si="6"/>
        <v>99.02849009285828</v>
      </c>
    </row>
    <row r="109" spans="1:4" ht="24.75" customHeight="1">
      <c r="A109" s="56" t="s">
        <v>25</v>
      </c>
      <c r="B109" s="2">
        <f t="shared" si="5"/>
        <v>10</v>
      </c>
      <c r="C109" s="2">
        <f t="shared" si="5"/>
        <v>10</v>
      </c>
      <c r="D109" s="4">
        <f t="shared" si="6"/>
        <v>100</v>
      </c>
    </row>
    <row r="110" spans="1:4" ht="33.75" customHeight="1">
      <c r="A110" s="56" t="s">
        <v>16</v>
      </c>
      <c r="B110" s="2">
        <f t="shared" si="5"/>
        <v>720.93</v>
      </c>
      <c r="C110" s="2">
        <f t="shared" si="5"/>
        <v>723.76</v>
      </c>
      <c r="D110" s="4">
        <f t="shared" si="6"/>
        <v>100.39254851372534</v>
      </c>
    </row>
    <row r="111" spans="1:4" ht="37.5" customHeight="1">
      <c r="A111" s="56" t="s">
        <v>26</v>
      </c>
      <c r="B111" s="2">
        <f t="shared" si="5"/>
        <v>293.2</v>
      </c>
      <c r="C111" s="2">
        <f t="shared" si="5"/>
        <v>294.57</v>
      </c>
      <c r="D111" s="4">
        <f t="shared" si="6"/>
        <v>100.46725784447477</v>
      </c>
    </row>
    <row r="112" spans="1:4" ht="25.5" customHeight="1">
      <c r="A112" s="41" t="s">
        <v>27</v>
      </c>
      <c r="B112" s="2">
        <f t="shared" si="5"/>
        <v>27.3</v>
      </c>
      <c r="C112" s="2">
        <f t="shared" si="5"/>
        <v>30.33</v>
      </c>
      <c r="D112" s="4">
        <f t="shared" si="6"/>
        <v>111.09890109890108</v>
      </c>
    </row>
    <row r="113" spans="1:4" ht="15.75">
      <c r="A113" s="9" t="s">
        <v>2</v>
      </c>
      <c r="B113" s="10">
        <f t="shared" si="5"/>
        <v>8046.98</v>
      </c>
      <c r="C113" s="10">
        <f t="shared" si="5"/>
        <v>8621.29</v>
      </c>
      <c r="D113" s="13">
        <f t="shared" si="6"/>
        <v>107.13696318370371</v>
      </c>
    </row>
    <row r="114" spans="1:5" ht="39" customHeight="1">
      <c r="A114" s="129" t="s">
        <v>56</v>
      </c>
      <c r="B114" s="129"/>
      <c r="C114" s="129"/>
      <c r="D114" s="129"/>
      <c r="E114" s="129"/>
    </row>
    <row r="115" spans="1:4" ht="57" customHeight="1">
      <c r="A115" s="48" t="s">
        <v>3</v>
      </c>
      <c r="B115" s="48" t="s">
        <v>47</v>
      </c>
      <c r="C115" s="48" t="s">
        <v>46</v>
      </c>
      <c r="D115" s="48" t="s">
        <v>10</v>
      </c>
    </row>
    <row r="116" spans="1:4" ht="33" customHeight="1">
      <c r="A116" s="56" t="s">
        <v>19</v>
      </c>
      <c r="B116" s="48">
        <v>391.34</v>
      </c>
      <c r="C116" s="48">
        <v>371.34</v>
      </c>
      <c r="D116" s="81">
        <f aca="true" t="shared" si="7" ref="D116:D127">C116/B116*100</f>
        <v>94.88935452547656</v>
      </c>
    </row>
    <row r="117" spans="1:4" ht="32.25" customHeight="1">
      <c r="A117" s="56" t="s">
        <v>20</v>
      </c>
      <c r="B117" s="48">
        <v>2044.6</v>
      </c>
      <c r="C117" s="48">
        <v>2481.41</v>
      </c>
      <c r="D117" s="81">
        <f t="shared" si="7"/>
        <v>121.36408099383742</v>
      </c>
    </row>
    <row r="118" spans="1:4" ht="35.25" customHeight="1">
      <c r="A118" s="56" t="s">
        <v>14</v>
      </c>
      <c r="B118" s="48">
        <v>289.99</v>
      </c>
      <c r="C118" s="48">
        <v>311.52</v>
      </c>
      <c r="D118" s="81">
        <f t="shared" si="7"/>
        <v>107.42439394461879</v>
      </c>
    </row>
    <row r="119" spans="1:4" ht="33.75" customHeight="1">
      <c r="A119" s="56" t="s">
        <v>0</v>
      </c>
      <c r="B119" s="48">
        <v>0</v>
      </c>
      <c r="C119" s="48">
        <v>0</v>
      </c>
      <c r="D119" s="81" t="s">
        <v>18</v>
      </c>
    </row>
    <row r="120" spans="1:4" ht="35.25" customHeight="1">
      <c r="A120" s="56" t="s">
        <v>21</v>
      </c>
      <c r="B120" s="48">
        <v>14.33</v>
      </c>
      <c r="C120" s="48">
        <v>15</v>
      </c>
      <c r="D120" s="81">
        <f t="shared" si="7"/>
        <v>104.67550593161201</v>
      </c>
    </row>
    <row r="121" spans="1:4" ht="35.25" customHeight="1">
      <c r="A121" s="56" t="s">
        <v>17</v>
      </c>
      <c r="B121" s="48">
        <v>39.33</v>
      </c>
      <c r="C121" s="48">
        <v>42.33</v>
      </c>
      <c r="D121" s="81">
        <f t="shared" si="7"/>
        <v>107.627765064836</v>
      </c>
    </row>
    <row r="122" spans="1:4" ht="35.25" customHeight="1">
      <c r="A122" s="42" t="s">
        <v>22</v>
      </c>
      <c r="B122" s="48">
        <v>15.5</v>
      </c>
      <c r="C122" s="48">
        <v>16.33</v>
      </c>
      <c r="D122" s="81">
        <f t="shared" si="7"/>
        <v>105.35483870967741</v>
      </c>
    </row>
    <row r="123" spans="1:4" ht="35.25" customHeight="1">
      <c r="A123" s="56" t="s">
        <v>15</v>
      </c>
      <c r="B123" s="48">
        <v>928.16</v>
      </c>
      <c r="C123" s="48">
        <v>913.1</v>
      </c>
      <c r="D123" s="81">
        <f t="shared" si="7"/>
        <v>98.37743492501293</v>
      </c>
    </row>
    <row r="124" spans="1:4" ht="35.25" customHeight="1">
      <c r="A124" s="56" t="s">
        <v>23</v>
      </c>
      <c r="B124" s="48">
        <v>40</v>
      </c>
      <c r="C124" s="48">
        <v>41.47</v>
      </c>
      <c r="D124" s="81">
        <f t="shared" si="7"/>
        <v>103.67500000000001</v>
      </c>
    </row>
    <row r="125" spans="1:4" ht="35.25" customHeight="1">
      <c r="A125" s="56" t="s">
        <v>24</v>
      </c>
      <c r="B125" s="48">
        <v>0</v>
      </c>
      <c r="C125" s="48">
        <v>0</v>
      </c>
      <c r="D125" s="81" t="s">
        <v>18</v>
      </c>
    </row>
    <row r="126" spans="1:4" ht="35.25" customHeight="1">
      <c r="A126" s="12" t="s">
        <v>28</v>
      </c>
      <c r="B126" s="48">
        <v>556.3</v>
      </c>
      <c r="C126" s="48">
        <v>592.3</v>
      </c>
      <c r="D126" s="81">
        <f t="shared" si="7"/>
        <v>106.47132841991731</v>
      </c>
    </row>
    <row r="127" spans="1:4" ht="35.25" customHeight="1">
      <c r="A127" s="56" t="s">
        <v>1</v>
      </c>
      <c r="B127" s="48">
        <v>1218.23</v>
      </c>
      <c r="C127" s="48">
        <v>1207.63</v>
      </c>
      <c r="D127" s="81">
        <f t="shared" si="7"/>
        <v>99.12988516125856</v>
      </c>
    </row>
    <row r="128" spans="1:4" ht="21" customHeight="1">
      <c r="A128" s="56" t="s">
        <v>25</v>
      </c>
      <c r="B128" s="80">
        <v>0</v>
      </c>
      <c r="C128" s="80">
        <v>0</v>
      </c>
      <c r="D128" s="81" t="s">
        <v>18</v>
      </c>
    </row>
    <row r="129" spans="1:4" ht="34.5" customHeight="1">
      <c r="A129" s="56" t="s">
        <v>16</v>
      </c>
      <c r="B129" s="80">
        <v>715.53</v>
      </c>
      <c r="C129" s="80">
        <v>715.26</v>
      </c>
      <c r="D129" s="81">
        <f>C129/B129*100</f>
        <v>99.96226573309296</v>
      </c>
    </row>
    <row r="130" spans="1:4" ht="40.5" customHeight="1">
      <c r="A130" s="56" t="s">
        <v>26</v>
      </c>
      <c r="B130" s="80">
        <v>278.4</v>
      </c>
      <c r="C130" s="80">
        <v>271.17</v>
      </c>
      <c r="D130" s="81">
        <f>C130/B130*100</f>
        <v>97.40301724137932</v>
      </c>
    </row>
    <row r="131" spans="1:4" ht="25.5" customHeight="1">
      <c r="A131" s="41" t="s">
        <v>27</v>
      </c>
      <c r="B131" s="80">
        <v>20</v>
      </c>
      <c r="C131" s="80">
        <v>19.33</v>
      </c>
      <c r="D131" s="81">
        <f>C131/B131*100</f>
        <v>96.64999999999999</v>
      </c>
    </row>
    <row r="132" spans="1:4" ht="15.75">
      <c r="A132" s="9" t="s">
        <v>2</v>
      </c>
      <c r="B132" s="82">
        <f>SUM(B116:B131)</f>
        <v>6551.71</v>
      </c>
      <c r="C132" s="82">
        <f>SUM(C116:C131)</f>
        <v>6998.1900000000005</v>
      </c>
      <c r="D132" s="83">
        <f>C132/B132*100</f>
        <v>106.81470944226774</v>
      </c>
    </row>
    <row r="133" ht="18.75">
      <c r="A133" s="1"/>
    </row>
    <row r="134" spans="1:5" ht="37.5" customHeight="1">
      <c r="A134" s="129" t="s">
        <v>54</v>
      </c>
      <c r="B134" s="129"/>
      <c r="C134" s="129"/>
      <c r="D134" s="129"/>
      <c r="E134" s="129"/>
    </row>
    <row r="135" spans="1:4" ht="54.75" customHeight="1">
      <c r="A135" s="48" t="s">
        <v>3</v>
      </c>
      <c r="B135" s="48" t="s">
        <v>47</v>
      </c>
      <c r="C135" s="48" t="s">
        <v>46</v>
      </c>
      <c r="D135" s="48" t="s">
        <v>10</v>
      </c>
    </row>
    <row r="136" spans="1:4" ht="23.25" customHeight="1">
      <c r="A136" s="56" t="s">
        <v>19</v>
      </c>
      <c r="B136" s="48">
        <v>424</v>
      </c>
      <c r="C136" s="48">
        <v>410</v>
      </c>
      <c r="D136" s="44">
        <f aca="true" t="shared" si="8" ref="D136:D152">C136/B136*100</f>
        <v>96.69811320754717</v>
      </c>
    </row>
    <row r="137" spans="1:4" ht="23.25" customHeight="1">
      <c r="A137" s="56" t="s">
        <v>20</v>
      </c>
      <c r="B137" s="48">
        <v>390</v>
      </c>
      <c r="C137" s="48">
        <v>383.1</v>
      </c>
      <c r="D137" s="44">
        <f t="shared" si="8"/>
        <v>98.23076923076923</v>
      </c>
    </row>
    <row r="138" spans="1:4" ht="36.75" customHeight="1">
      <c r="A138" s="56" t="s">
        <v>14</v>
      </c>
      <c r="B138" s="48">
        <v>169</v>
      </c>
      <c r="C138" s="48">
        <v>172</v>
      </c>
      <c r="D138" s="44">
        <f t="shared" si="8"/>
        <v>101.77514792899409</v>
      </c>
    </row>
    <row r="139" spans="1:4" ht="23.25" customHeight="1">
      <c r="A139" s="56" t="s">
        <v>0</v>
      </c>
      <c r="B139" s="48">
        <v>123.3</v>
      </c>
      <c r="C139" s="48">
        <v>94.1</v>
      </c>
      <c r="D139" s="44">
        <f t="shared" si="8"/>
        <v>76.31792376317922</v>
      </c>
    </row>
    <row r="140" spans="1:4" ht="23.25" customHeight="1">
      <c r="A140" s="56" t="s">
        <v>21</v>
      </c>
      <c r="B140" s="48">
        <v>0</v>
      </c>
      <c r="C140" s="48">
        <v>0</v>
      </c>
      <c r="D140" s="44" t="s">
        <v>18</v>
      </c>
    </row>
    <row r="141" spans="1:4" ht="23.25" customHeight="1">
      <c r="A141" s="56" t="s">
        <v>17</v>
      </c>
      <c r="B141" s="48">
        <v>37</v>
      </c>
      <c r="C141" s="48">
        <v>36</v>
      </c>
      <c r="D141" s="44">
        <f>C141/B141*100</f>
        <v>97.2972972972973</v>
      </c>
    </row>
    <row r="142" spans="1:4" ht="23.25" customHeight="1">
      <c r="A142" s="42" t="s">
        <v>22</v>
      </c>
      <c r="B142" s="48">
        <v>3</v>
      </c>
      <c r="C142" s="48">
        <v>3</v>
      </c>
      <c r="D142" s="44">
        <f t="shared" si="8"/>
        <v>100</v>
      </c>
    </row>
    <row r="143" spans="1:4" ht="23.25" customHeight="1">
      <c r="A143" s="56" t="s">
        <v>15</v>
      </c>
      <c r="B143" s="48">
        <v>24.5</v>
      </c>
      <c r="C143" s="48">
        <v>38.5</v>
      </c>
      <c r="D143" s="44">
        <f t="shared" si="8"/>
        <v>157.14285714285714</v>
      </c>
    </row>
    <row r="144" spans="1:4" ht="22.5" customHeight="1">
      <c r="A144" s="56" t="s">
        <v>23</v>
      </c>
      <c r="B144" s="48">
        <v>5</v>
      </c>
      <c r="C144" s="48">
        <v>5</v>
      </c>
      <c r="D144" s="44">
        <f t="shared" si="8"/>
        <v>100</v>
      </c>
    </row>
    <row r="145" spans="1:4" ht="33" customHeight="1">
      <c r="A145" s="56" t="s">
        <v>24</v>
      </c>
      <c r="B145" s="48">
        <v>49</v>
      </c>
      <c r="C145" s="48">
        <v>20</v>
      </c>
      <c r="D145" s="44">
        <f t="shared" si="8"/>
        <v>40.816326530612244</v>
      </c>
    </row>
    <row r="146" spans="1:4" ht="34.5" customHeight="1">
      <c r="A146" s="12" t="s">
        <v>28</v>
      </c>
      <c r="B146" s="48">
        <v>0</v>
      </c>
      <c r="C146" s="48">
        <v>0</v>
      </c>
      <c r="D146" s="44" t="s">
        <v>18</v>
      </c>
    </row>
    <row r="147" spans="1:4" ht="21" customHeight="1">
      <c r="A147" s="56" t="s">
        <v>1</v>
      </c>
      <c r="B147" s="48">
        <v>7</v>
      </c>
      <c r="C147" s="48">
        <v>7</v>
      </c>
      <c r="D147" s="44">
        <f t="shared" si="8"/>
        <v>100</v>
      </c>
    </row>
    <row r="148" spans="1:4" ht="24" customHeight="1">
      <c r="A148" s="56" t="s">
        <v>25</v>
      </c>
      <c r="B148" s="48">
        <v>10</v>
      </c>
      <c r="C148" s="48">
        <v>10</v>
      </c>
      <c r="D148" s="44">
        <f t="shared" si="8"/>
        <v>100</v>
      </c>
    </row>
    <row r="149" spans="1:4" ht="20.25" customHeight="1">
      <c r="A149" s="56" t="s">
        <v>16</v>
      </c>
      <c r="B149" s="48">
        <v>3</v>
      </c>
      <c r="C149" s="48">
        <v>4</v>
      </c>
      <c r="D149" s="44">
        <f t="shared" si="8"/>
        <v>133.33333333333331</v>
      </c>
    </row>
    <row r="150" spans="1:4" ht="32.25" customHeight="1">
      <c r="A150" s="56" t="s">
        <v>26</v>
      </c>
      <c r="B150" s="48">
        <v>0</v>
      </c>
      <c r="C150" s="48">
        <v>0</v>
      </c>
      <c r="D150" s="44" t="s">
        <v>18</v>
      </c>
    </row>
    <row r="151" spans="1:4" ht="36" customHeight="1">
      <c r="A151" s="41" t="s">
        <v>27</v>
      </c>
      <c r="B151" s="48">
        <v>7.3</v>
      </c>
      <c r="C151" s="48">
        <v>10</v>
      </c>
      <c r="D151" s="44">
        <f t="shared" si="8"/>
        <v>136.986301369863</v>
      </c>
    </row>
    <row r="152" spans="1:4" ht="37.5" customHeight="1">
      <c r="A152" s="84" t="s">
        <v>2</v>
      </c>
      <c r="B152" s="82">
        <f>SUM(B136:B151)</f>
        <v>1252.1</v>
      </c>
      <c r="C152" s="82">
        <f>SUM(C136:C151)</f>
        <v>1192.7</v>
      </c>
      <c r="D152" s="83">
        <f t="shared" si="8"/>
        <v>95.25596997044966</v>
      </c>
    </row>
    <row r="153" spans="1:4" ht="18.75">
      <c r="A153" s="6"/>
      <c r="B153" s="5"/>
      <c r="C153" s="5"/>
      <c r="D153" s="7"/>
    </row>
    <row r="154" spans="1:5" ht="48" customHeight="1">
      <c r="A154" s="129" t="s">
        <v>48</v>
      </c>
      <c r="B154" s="129"/>
      <c r="C154" s="129"/>
      <c r="D154" s="129"/>
      <c r="E154" s="129"/>
    </row>
    <row r="155" spans="1:4" ht="51" customHeight="1">
      <c r="A155" s="48" t="s">
        <v>3</v>
      </c>
      <c r="B155" s="48" t="s">
        <v>47</v>
      </c>
      <c r="C155" s="48" t="s">
        <v>46</v>
      </c>
      <c r="D155" s="48" t="s">
        <v>10</v>
      </c>
    </row>
    <row r="156" spans="1:4" ht="36" customHeight="1">
      <c r="A156" s="56" t="s">
        <v>19</v>
      </c>
      <c r="B156" s="48">
        <v>0</v>
      </c>
      <c r="C156" s="48">
        <v>0</v>
      </c>
      <c r="D156" s="44" t="s">
        <v>18</v>
      </c>
    </row>
    <row r="157" spans="1:4" ht="33" customHeight="1">
      <c r="A157" s="56" t="s">
        <v>20</v>
      </c>
      <c r="B157" s="48">
        <v>0</v>
      </c>
      <c r="C157" s="48">
        <v>0</v>
      </c>
      <c r="D157" s="44" t="s">
        <v>18</v>
      </c>
    </row>
    <row r="158" spans="1:4" ht="33" customHeight="1">
      <c r="A158" s="56" t="s">
        <v>14</v>
      </c>
      <c r="B158" s="48">
        <v>0</v>
      </c>
      <c r="C158" s="48">
        <v>0</v>
      </c>
      <c r="D158" s="44" t="s">
        <v>18</v>
      </c>
    </row>
    <row r="159" spans="1:4" ht="33" customHeight="1">
      <c r="A159" s="56" t="s">
        <v>0</v>
      </c>
      <c r="B159" s="48">
        <v>0</v>
      </c>
      <c r="C159" s="48">
        <v>0</v>
      </c>
      <c r="D159" s="44" t="s">
        <v>18</v>
      </c>
    </row>
    <row r="160" spans="1:4" ht="33" customHeight="1">
      <c r="A160" s="56" t="s">
        <v>21</v>
      </c>
      <c r="B160" s="48">
        <v>0</v>
      </c>
      <c r="C160" s="48">
        <v>0</v>
      </c>
      <c r="D160" s="44" t="s">
        <v>18</v>
      </c>
    </row>
    <row r="161" spans="1:4" ht="33" customHeight="1">
      <c r="A161" s="56" t="s">
        <v>17</v>
      </c>
      <c r="B161" s="48">
        <v>12</v>
      </c>
      <c r="C161" s="48">
        <v>13</v>
      </c>
      <c r="D161" s="44">
        <f aca="true" t="shared" si="9" ref="D161:D172">C161/B161*100</f>
        <v>108.33333333333333</v>
      </c>
    </row>
    <row r="162" spans="1:4" ht="33" customHeight="1">
      <c r="A162" s="42" t="s">
        <v>22</v>
      </c>
      <c r="B162" s="48">
        <v>0</v>
      </c>
      <c r="C162" s="48">
        <v>0</v>
      </c>
      <c r="D162" s="44" t="s">
        <v>18</v>
      </c>
    </row>
    <row r="163" spans="1:4" ht="33" customHeight="1">
      <c r="A163" s="56" t="s">
        <v>15</v>
      </c>
      <c r="B163" s="48">
        <v>0</v>
      </c>
      <c r="C163" s="48">
        <v>0</v>
      </c>
      <c r="D163" s="44" t="s">
        <v>18</v>
      </c>
    </row>
    <row r="164" spans="1:4" ht="33" customHeight="1">
      <c r="A164" s="56" t="s">
        <v>23</v>
      </c>
      <c r="B164" s="48">
        <v>0</v>
      </c>
      <c r="C164" s="48">
        <v>0</v>
      </c>
      <c r="D164" s="44" t="s">
        <v>18</v>
      </c>
    </row>
    <row r="165" spans="1:4" ht="33" customHeight="1">
      <c r="A165" s="56" t="s">
        <v>24</v>
      </c>
      <c r="B165" s="48">
        <v>59.67</v>
      </c>
      <c r="C165" s="48">
        <v>232.5</v>
      </c>
      <c r="D165" s="44">
        <f t="shared" si="9"/>
        <v>389.64303670186024</v>
      </c>
    </row>
    <row r="166" spans="1:4" ht="33" customHeight="1">
      <c r="A166" s="12" t="s">
        <v>28</v>
      </c>
      <c r="B166" s="48">
        <v>51.7</v>
      </c>
      <c r="C166" s="48">
        <v>55.7</v>
      </c>
      <c r="D166" s="44">
        <f t="shared" si="9"/>
        <v>107.73694390715667</v>
      </c>
    </row>
    <row r="167" spans="1:4" ht="33" customHeight="1">
      <c r="A167" s="56" t="s">
        <v>1</v>
      </c>
      <c r="B167" s="48">
        <v>102.6</v>
      </c>
      <c r="C167" s="48">
        <v>100.3</v>
      </c>
      <c r="D167" s="44">
        <f t="shared" si="9"/>
        <v>97.75828460038987</v>
      </c>
    </row>
    <row r="168" spans="1:4" ht="33" customHeight="1">
      <c r="A168" s="56" t="s">
        <v>25</v>
      </c>
      <c r="B168" s="48">
        <v>0</v>
      </c>
      <c r="C168" s="48">
        <v>0</v>
      </c>
      <c r="D168" s="44" t="s">
        <v>18</v>
      </c>
    </row>
    <row r="169" spans="1:4" ht="33" customHeight="1">
      <c r="A169" s="56" t="s">
        <v>16</v>
      </c>
      <c r="B169" s="48">
        <v>2.4</v>
      </c>
      <c r="C169" s="48">
        <v>4.5</v>
      </c>
      <c r="D169" s="44">
        <f t="shared" si="9"/>
        <v>187.5</v>
      </c>
    </row>
    <row r="170" spans="1:4" ht="33" customHeight="1">
      <c r="A170" s="56" t="s">
        <v>26</v>
      </c>
      <c r="B170" s="48">
        <v>14.8</v>
      </c>
      <c r="C170" s="48">
        <v>23.4</v>
      </c>
      <c r="D170" s="44">
        <f t="shared" si="9"/>
        <v>158.1081081081081</v>
      </c>
    </row>
    <row r="171" spans="1:4" ht="33" customHeight="1">
      <c r="A171" s="41" t="s">
        <v>27</v>
      </c>
      <c r="B171" s="48">
        <v>0</v>
      </c>
      <c r="C171" s="48">
        <v>1</v>
      </c>
      <c r="D171" s="44" t="e">
        <f t="shared" si="9"/>
        <v>#DIV/0!</v>
      </c>
    </row>
    <row r="172" spans="1:4" ht="26.25" customHeight="1">
      <c r="A172" s="3" t="s">
        <v>2</v>
      </c>
      <c r="B172" s="40">
        <f>SUM(B156:B171)</f>
        <v>243.17000000000002</v>
      </c>
      <c r="C172" s="40">
        <f>SUM(C156:C171)</f>
        <v>430.4</v>
      </c>
      <c r="D172" s="83">
        <f t="shared" si="9"/>
        <v>176.99551753917012</v>
      </c>
    </row>
    <row r="173" spans="1:4" ht="18.75">
      <c r="A173" s="6"/>
      <c r="B173" s="11"/>
      <c r="C173" s="11"/>
      <c r="D173" s="7"/>
    </row>
    <row r="174" spans="1:5" ht="33" customHeight="1">
      <c r="A174" s="104" t="s">
        <v>57</v>
      </c>
      <c r="B174" s="104"/>
      <c r="C174" s="104"/>
      <c r="D174" s="104"/>
      <c r="E174" s="104"/>
    </row>
    <row r="175" spans="1:5" ht="18" customHeight="1">
      <c r="A175" s="105" t="s">
        <v>4</v>
      </c>
      <c r="B175" s="106" t="s">
        <v>49</v>
      </c>
      <c r="C175" s="107"/>
      <c r="D175" s="110" t="s">
        <v>50</v>
      </c>
      <c r="E175" s="21"/>
    </row>
    <row r="176" spans="1:5" ht="18">
      <c r="A176" s="105"/>
      <c r="B176" s="108"/>
      <c r="C176" s="109"/>
      <c r="D176" s="111"/>
      <c r="E176" s="20"/>
    </row>
    <row r="177" spans="1:5" ht="24" customHeight="1">
      <c r="A177" s="22" t="s">
        <v>5</v>
      </c>
      <c r="B177" s="112">
        <f>B186+B195+B205</f>
        <v>2982.8459999999995</v>
      </c>
      <c r="C177" s="113"/>
      <c r="D177" s="23">
        <f>D21/100</f>
        <v>0.9051907316513609</v>
      </c>
      <c r="E177" s="59">
        <f>E186+E195+E205</f>
        <v>3295.26</v>
      </c>
    </row>
    <row r="178" spans="1:5" ht="26.25" customHeight="1">
      <c r="A178" s="22" t="s">
        <v>6</v>
      </c>
      <c r="B178" s="114">
        <f>B187+B199</f>
        <v>570.7</v>
      </c>
      <c r="C178" s="115"/>
      <c r="D178" s="23">
        <f>B178/E178*100%</f>
        <v>0.9908330150352443</v>
      </c>
      <c r="E178" s="58">
        <f>E187+E199</f>
        <v>575.98</v>
      </c>
    </row>
    <row r="179" spans="1:5" ht="24.75" customHeight="1">
      <c r="A179" s="22" t="s">
        <v>7</v>
      </c>
      <c r="B179" s="114">
        <f>B188+B206</f>
        <v>157.77999999999997</v>
      </c>
      <c r="C179" s="115"/>
      <c r="D179" s="23">
        <f>B179/E179*100%</f>
        <v>0.9776318235330563</v>
      </c>
      <c r="E179" s="57">
        <f>E188+E206</f>
        <v>161.39000000000001</v>
      </c>
    </row>
    <row r="180" spans="1:5" ht="24" customHeight="1">
      <c r="A180" s="22" t="s">
        <v>8</v>
      </c>
      <c r="B180" s="114">
        <f>B189+B197</f>
        <v>12.83</v>
      </c>
      <c r="C180" s="115"/>
      <c r="D180" s="23">
        <f>B180/E180*100%</f>
        <v>1.171689497716895</v>
      </c>
      <c r="E180" s="57">
        <f>E189+E197</f>
        <v>10.95</v>
      </c>
    </row>
    <row r="181" spans="1:5" ht="24.75" customHeight="1">
      <c r="A181" s="22" t="s">
        <v>9</v>
      </c>
      <c r="B181" s="122">
        <f>B190+B198+B207</f>
        <v>554.79</v>
      </c>
      <c r="C181" s="123"/>
      <c r="D181" s="23">
        <f>B181/E181*100%</f>
        <v>0.6047284776874278</v>
      </c>
      <c r="E181" s="57">
        <f>E190+E198+E207</f>
        <v>917.42</v>
      </c>
    </row>
    <row r="182" spans="1:5" ht="24.75" customHeight="1">
      <c r="A182" s="22" t="s">
        <v>11</v>
      </c>
      <c r="B182" s="114">
        <f>B191+B200</f>
        <v>69</v>
      </c>
      <c r="C182" s="115"/>
      <c r="D182" s="23">
        <f>B182/E182*100%</f>
        <v>0.3036170025521429</v>
      </c>
      <c r="E182" s="20">
        <f>E191+E200</f>
        <v>227.26</v>
      </c>
    </row>
    <row r="183" spans="1:5" ht="18.75">
      <c r="A183" s="24"/>
      <c r="B183" s="25"/>
      <c r="C183" s="25"/>
      <c r="D183" s="25"/>
      <c r="E183" s="25"/>
    </row>
    <row r="184" spans="1:5" ht="39.75" customHeight="1">
      <c r="A184" s="116" t="s">
        <v>51</v>
      </c>
      <c r="B184" s="116"/>
      <c r="C184" s="116"/>
      <c r="D184" s="116"/>
      <c r="E184" s="116"/>
    </row>
    <row r="185" spans="1:5" ht="53.25" customHeight="1">
      <c r="A185" s="85" t="s">
        <v>4</v>
      </c>
      <c r="B185" s="117" t="s">
        <v>49</v>
      </c>
      <c r="C185" s="118"/>
      <c r="D185" s="86" t="s">
        <v>50</v>
      </c>
      <c r="E185" s="25"/>
    </row>
    <row r="186" spans="1:5" ht="25.5" customHeight="1">
      <c r="A186" s="22" t="s">
        <v>5</v>
      </c>
      <c r="B186" s="119">
        <f>C40</f>
        <v>2331.18</v>
      </c>
      <c r="C186" s="120"/>
      <c r="D186" s="26">
        <f>D40</f>
        <v>84.66673446262021</v>
      </c>
      <c r="E186" s="14">
        <v>2753.36</v>
      </c>
    </row>
    <row r="187" spans="1:5" ht="27" customHeight="1">
      <c r="A187" s="22" t="s">
        <v>6</v>
      </c>
      <c r="B187" s="121">
        <v>427.08</v>
      </c>
      <c r="C187" s="120"/>
      <c r="D187" s="26">
        <f>B187/E187*100</f>
        <v>97.844165960274</v>
      </c>
      <c r="E187" s="14">
        <v>436.49</v>
      </c>
    </row>
    <row r="188" spans="1:5" ht="27.75" customHeight="1">
      <c r="A188" s="22" t="s">
        <v>7</v>
      </c>
      <c r="B188" s="121">
        <v>155.14</v>
      </c>
      <c r="C188" s="120"/>
      <c r="D188" s="26">
        <f>B188/E188*100</f>
        <v>97.523258737742</v>
      </c>
      <c r="E188" s="14">
        <v>159.08</v>
      </c>
    </row>
    <row r="189" spans="1:5" ht="26.25" customHeight="1">
      <c r="A189" s="34" t="s">
        <v>8</v>
      </c>
      <c r="B189" s="121">
        <v>5.48</v>
      </c>
      <c r="C189" s="120"/>
      <c r="D189" s="26">
        <f>B189/E189*100</f>
        <v>108.94632206759442</v>
      </c>
      <c r="E189" s="14">
        <v>5.03</v>
      </c>
    </row>
    <row r="190" spans="1:5" ht="21.75" customHeight="1">
      <c r="A190" s="22" t="s">
        <v>9</v>
      </c>
      <c r="B190" s="121">
        <v>553.26</v>
      </c>
      <c r="C190" s="120"/>
      <c r="D190" s="26">
        <f>B190/E190*100</f>
        <v>60.878080985915496</v>
      </c>
      <c r="E190" s="14">
        <v>908.8</v>
      </c>
    </row>
    <row r="191" spans="1:5" ht="25.5" customHeight="1">
      <c r="A191" s="27" t="s">
        <v>11</v>
      </c>
      <c r="B191" s="124">
        <v>52.12</v>
      </c>
      <c r="C191" s="125"/>
      <c r="D191" s="26">
        <f>B191/E191*100</f>
        <v>25.022804743386622</v>
      </c>
      <c r="E191" s="15">
        <v>208.29</v>
      </c>
    </row>
    <row r="192" spans="1:5" ht="18.75">
      <c r="A192" s="28"/>
      <c r="B192" s="29"/>
      <c r="C192" s="30"/>
      <c r="D192" s="31"/>
      <c r="E192" s="25"/>
    </row>
    <row r="193" spans="1:5" ht="45" customHeight="1">
      <c r="A193" s="126" t="s">
        <v>52</v>
      </c>
      <c r="B193" s="126"/>
      <c r="C193" s="126"/>
      <c r="D193" s="126"/>
      <c r="E193" s="126"/>
    </row>
    <row r="194" spans="1:5" ht="51.75" customHeight="1">
      <c r="A194" s="87" t="s">
        <v>4</v>
      </c>
      <c r="B194" s="127" t="s">
        <v>53</v>
      </c>
      <c r="C194" s="128"/>
      <c r="D194" s="86" t="s">
        <v>58</v>
      </c>
      <c r="E194" s="32"/>
    </row>
    <row r="195" spans="1:5" ht="26.25" customHeight="1">
      <c r="A195" s="27" t="s">
        <v>5</v>
      </c>
      <c r="B195" s="130">
        <f>C59</f>
        <v>648.256</v>
      </c>
      <c r="C195" s="125"/>
      <c r="D195" s="33">
        <f>D59</f>
        <v>120.54297296292167</v>
      </c>
      <c r="E195" s="18">
        <v>537.78</v>
      </c>
    </row>
    <row r="196" spans="1:5" ht="26.25" customHeight="1">
      <c r="A196" s="27" t="s">
        <v>7</v>
      </c>
      <c r="B196" s="131" t="s">
        <v>30</v>
      </c>
      <c r="C196" s="132"/>
      <c r="D196" s="33"/>
      <c r="E196" s="15"/>
    </row>
    <row r="197" spans="1:5" ht="26.25" customHeight="1">
      <c r="A197" s="27" t="s">
        <v>8</v>
      </c>
      <c r="B197" s="124">
        <v>7.35</v>
      </c>
      <c r="C197" s="125"/>
      <c r="D197" s="33">
        <f>B197/E197*100</f>
        <v>124.15540540540539</v>
      </c>
      <c r="E197" s="15">
        <v>5.92</v>
      </c>
    </row>
    <row r="198" spans="1:5" ht="22.5" customHeight="1">
      <c r="A198" s="34" t="s">
        <v>9</v>
      </c>
      <c r="B198" s="133">
        <v>1.53</v>
      </c>
      <c r="C198" s="134"/>
      <c r="D198" s="33">
        <f>B198/E198*100</f>
        <v>17.74941995359629</v>
      </c>
      <c r="E198" s="19">
        <v>8.62</v>
      </c>
    </row>
    <row r="199" spans="1:5" ht="26.25" customHeight="1">
      <c r="A199" s="35" t="s">
        <v>6</v>
      </c>
      <c r="B199" s="135">
        <v>143.62</v>
      </c>
      <c r="C199" s="136"/>
      <c r="D199" s="33">
        <f>B199/E199*100</f>
        <v>102.96078571940642</v>
      </c>
      <c r="E199" s="15">
        <v>139.49</v>
      </c>
    </row>
    <row r="200" spans="1:5" ht="25.5" customHeight="1">
      <c r="A200" s="27" t="s">
        <v>11</v>
      </c>
      <c r="B200" s="124">
        <v>16.88</v>
      </c>
      <c r="C200" s="125"/>
      <c r="D200" s="33">
        <f>B200/E200*100</f>
        <v>88.9826041117554</v>
      </c>
      <c r="E200" s="15">
        <v>18.97</v>
      </c>
    </row>
    <row r="201" spans="1:5" ht="12.75">
      <c r="A201" s="25"/>
      <c r="B201" s="25"/>
      <c r="C201" s="25"/>
      <c r="D201" s="25"/>
      <c r="E201" s="14"/>
    </row>
    <row r="202" spans="1:5" ht="18.75">
      <c r="A202" s="36"/>
      <c r="B202" s="37"/>
      <c r="C202" s="37"/>
      <c r="D202" s="37"/>
      <c r="E202" s="37"/>
    </row>
    <row r="203" spans="1:5" ht="36.75" customHeight="1">
      <c r="A203" s="126" t="s">
        <v>59</v>
      </c>
      <c r="B203" s="126"/>
      <c r="C203" s="126"/>
      <c r="D203" s="126"/>
      <c r="E203" s="126"/>
    </row>
    <row r="204" spans="1:5" ht="63.75" customHeight="1">
      <c r="A204" s="87" t="s">
        <v>4</v>
      </c>
      <c r="B204" s="127" t="s">
        <v>53</v>
      </c>
      <c r="C204" s="128"/>
      <c r="D204" s="86" t="s">
        <v>50</v>
      </c>
      <c r="E204" s="32"/>
    </row>
    <row r="205" spans="1:5" ht="24.75" customHeight="1">
      <c r="A205" s="27" t="s">
        <v>5</v>
      </c>
      <c r="B205" s="139">
        <v>3.41</v>
      </c>
      <c r="C205" s="134"/>
      <c r="D205" s="38">
        <f>D78/100</f>
        <v>0.8258863525983489</v>
      </c>
      <c r="E205" s="16">
        <v>4.12</v>
      </c>
    </row>
    <row r="206" spans="1:5" ht="24.75" customHeight="1">
      <c r="A206" s="27" t="s">
        <v>7</v>
      </c>
      <c r="B206" s="124">
        <v>2.64</v>
      </c>
      <c r="C206" s="125"/>
      <c r="D206" s="38">
        <f>B206/E206*100%</f>
        <v>1.1428571428571428</v>
      </c>
      <c r="E206" s="17">
        <v>2.31</v>
      </c>
    </row>
    <row r="207" spans="1:5" ht="24.75" customHeight="1">
      <c r="A207" s="27" t="s">
        <v>9</v>
      </c>
      <c r="B207" s="124">
        <v>0</v>
      </c>
      <c r="C207" s="125"/>
      <c r="D207" s="39" t="s">
        <v>18</v>
      </c>
      <c r="E207" s="17">
        <v>0</v>
      </c>
    </row>
    <row r="208" spans="1:5" ht="24.75" customHeight="1">
      <c r="A208" s="27" t="s">
        <v>8</v>
      </c>
      <c r="B208" s="137" t="s">
        <v>18</v>
      </c>
      <c r="C208" s="138"/>
      <c r="D208" s="39" t="s">
        <v>18</v>
      </c>
      <c r="E208" s="14"/>
    </row>
    <row r="209" ht="18.75">
      <c r="A209" s="1"/>
    </row>
  </sheetData>
  <sheetProtection/>
  <mergeCells count="49">
    <mergeCell ref="B208:C208"/>
    <mergeCell ref="B204:C204"/>
    <mergeCell ref="B205:C205"/>
    <mergeCell ref="A80:A81"/>
    <mergeCell ref="A83:A84"/>
    <mergeCell ref="A87:A88"/>
    <mergeCell ref="A93:A94"/>
    <mergeCell ref="A95:E95"/>
    <mergeCell ref="A203:E203"/>
    <mergeCell ref="A154:E154"/>
    <mergeCell ref="A134:E134"/>
    <mergeCell ref="A114:E114"/>
    <mergeCell ref="B207:C207"/>
    <mergeCell ref="B206:C206"/>
    <mergeCell ref="B195:C195"/>
    <mergeCell ref="B196:C196"/>
    <mergeCell ref="B197:C197"/>
    <mergeCell ref="B198:C198"/>
    <mergeCell ref="B199:C199"/>
    <mergeCell ref="B200:C200"/>
    <mergeCell ref="B188:C188"/>
    <mergeCell ref="B189:C189"/>
    <mergeCell ref="B190:C190"/>
    <mergeCell ref="B191:C191"/>
    <mergeCell ref="A193:E193"/>
    <mergeCell ref="B194:C194"/>
    <mergeCell ref="A184:E184"/>
    <mergeCell ref="B185:C185"/>
    <mergeCell ref="B186:C186"/>
    <mergeCell ref="B187:C187"/>
    <mergeCell ref="B179:C179"/>
    <mergeCell ref="B180:C180"/>
    <mergeCell ref="B181:C181"/>
    <mergeCell ref="B182:C182"/>
    <mergeCell ref="A174:E174"/>
    <mergeCell ref="A175:A176"/>
    <mergeCell ref="B175:C176"/>
    <mergeCell ref="D175:D176"/>
    <mergeCell ref="B177:C177"/>
    <mergeCell ref="B178:C178"/>
    <mergeCell ref="A86:E86"/>
    <mergeCell ref="A90:E92"/>
    <mergeCell ref="A2:E3"/>
    <mergeCell ref="A4:E4"/>
    <mergeCell ref="A23:E23"/>
    <mergeCell ref="A42:E42"/>
    <mergeCell ref="A61:E61"/>
    <mergeCell ref="A79:E79"/>
    <mergeCell ref="A82:E82"/>
  </mergeCells>
  <printOptions/>
  <pageMargins left="0.7" right="0.7" top="0.75" bottom="0.75" header="0.3" footer="0.3"/>
  <pageSetup horizontalDpi="600" verticalDpi="6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Екатерина</cp:lastModifiedBy>
  <cp:lastPrinted>2018-10-31T13:38:32Z</cp:lastPrinted>
  <dcterms:created xsi:type="dcterms:W3CDTF">1996-10-08T23:32:33Z</dcterms:created>
  <dcterms:modified xsi:type="dcterms:W3CDTF">2019-08-15T06:49:43Z</dcterms:modified>
  <cp:category/>
  <cp:version/>
  <cp:contentType/>
  <cp:contentStatus/>
</cp:coreProperties>
</file>