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1 полугодие 2022" sheetId="1" r:id="rId1"/>
  </sheets>
  <definedNames>
    <definedName name="_xlnm.Print_Area" localSheetId="0">'1 полугодие 2022'!$A$1:$E$217</definedName>
  </definedNames>
  <calcPr fullCalcOnLoad="1"/>
</workbook>
</file>

<file path=xl/sharedStrings.xml><?xml version="1.0" encoding="utf-8"?>
<sst xmlns="http://schemas.openxmlformats.org/spreadsheetml/2006/main" count="280" uniqueCount="65">
  <si>
    <t>Строительство</t>
  </si>
  <si>
    <t>Образование</t>
  </si>
  <si>
    <t>Итого:</t>
  </si>
  <si>
    <t>Виды экономической деятельности</t>
  </si>
  <si>
    <t>Наименование показателей</t>
  </si>
  <si>
    <t>Оборот организаций</t>
  </si>
  <si>
    <t>Объем розничного товарооборота</t>
  </si>
  <si>
    <t>Объем платных услуг</t>
  </si>
  <si>
    <t>Оборот общественного питания</t>
  </si>
  <si>
    <t>Оборот оптовой торговли</t>
  </si>
  <si>
    <t>Темп роста, %</t>
  </si>
  <si>
    <t xml:space="preserve">Инвестиции </t>
  </si>
  <si>
    <t xml:space="preserve">
Наименование ОКВЭД           </t>
  </si>
  <si>
    <t>Темп роста,
%</t>
  </si>
  <si>
    <t>Торговля оптовая и розничная; ремонт автотранспортных средств и мотоциклов</t>
  </si>
  <si>
    <t>Деятельность по операциям с недвижимым имуществом</t>
  </si>
  <si>
    <t>Деятельность в области здравоохранения и социальных услуг</t>
  </si>
  <si>
    <t>Деятельность в области информации и связи</t>
  </si>
  <si>
    <t>-</t>
  </si>
  <si>
    <t xml:space="preserve">Сельское, лесное  хозяйство, охота, рыболовство и рыбоводство </t>
  </si>
  <si>
    <t>Обрабатывающие производства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</si>
  <si>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</si>
  <si>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</si>
  <si>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</si>
  <si>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</si>
  <si>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Транспортировка и хранение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</si>
  <si>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</si>
  <si>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</si>
  <si>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Государственное управление и обеспечение военной безопасности; социальное обеспечение</t>
  </si>
  <si>
    <t xml:space="preserve">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</si>
  <si>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</si>
  <si>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еятельность по ликвидации загрязнений</t>
  </si>
  <si>
    <t>Социально-экономическое развитие городского округа Зарайск за 1 полугодие 2022 год</t>
  </si>
  <si>
    <t>Оборот выпуска товаров, работ и услуг по полному кругу  предприятий округа за 1 полугодие 2022 года</t>
  </si>
  <si>
    <t>Оборот выпуска товаров, работ и услуг крупными и средними предприятиями района за 1 полугодие 2022 года</t>
  </si>
  <si>
    <t xml:space="preserve">   Доля оборота 
за  1 полугодие 2022 года, 
%</t>
  </si>
  <si>
    <t>Оборот выпуска товаров, работ и услуг по малым предприятиям  за 1 полугодие 2022 года</t>
  </si>
  <si>
    <t>Оборот выпуска товаров, работ и услуг по предприятиям с численностью до 15 человек за 1 полугодие 2022 года</t>
  </si>
  <si>
    <t xml:space="preserve">        Среднемесячная зарплата по полному кругу  предприятий округа
 за 1 полугодие 2021 года                                                                                                                                                       </t>
  </si>
  <si>
    <t xml:space="preserve">Среднемесячная зарплата по полному кругу  предприятий округа
 за  1 полугодие 2022года.    </t>
  </si>
  <si>
    <t>1 полугодие  2021 года,
 рублей</t>
  </si>
  <si>
    <t xml:space="preserve"> 1 полугодие 2022 год,
рублей</t>
  </si>
  <si>
    <t>Среднемесячная зарплата по крупным за 1 полугодие 2022 года</t>
  </si>
  <si>
    <t>Среднемесячная зарплата по крупным и средним предприятиям округа  за 1 полугодие 2022 года</t>
  </si>
  <si>
    <t>Среднемесячная зарплата по малым предприятиям округа 
за 1 полугодие 2022 года</t>
  </si>
  <si>
    <t>Среднемесячная зарплата по предприятиям с численностью до 15 человек по округу 
за  1 полугодие 2022 года.</t>
  </si>
  <si>
    <t>Среднемесячная зарплата по предприятиям с численностью до 15 человек по округу за 1 полугодие 2022 год</t>
  </si>
  <si>
    <t xml:space="preserve">        Среднесписочная численность работающих на предприятиях округа
 за  1 полугодие 2022 года                                               </t>
  </si>
  <si>
    <t xml:space="preserve">1 полугодие 2021 года, человек </t>
  </si>
  <si>
    <t xml:space="preserve">1 полугодие 2022 года, человек </t>
  </si>
  <si>
    <t xml:space="preserve">Среднесписочная численность работающих на крупных и средних предприятиях округа 
за 1 полугодие 2022 года                     </t>
  </si>
  <si>
    <t>Среднесписочная численность работающих на малых предприятиях округа
 за   1 полугодие 2022 года</t>
  </si>
  <si>
    <t>Среднесписочная численность работающих на предприятиях округа с численностью до 15 человек 
 за 1 полугодие 2022 года</t>
  </si>
  <si>
    <t>По полному кругу предприятий округа
  за  1 полугодие 2022 года</t>
  </si>
  <si>
    <t>1 полугодие 2022 года,
 млн.руб.</t>
  </si>
  <si>
    <t>Темп роста к 1 полугодию 2021 года</t>
  </si>
  <si>
    <t>По крупным и средним предприятиям округа 
за 1 полугодие 2022 года</t>
  </si>
  <si>
    <t>1 полугодие 2022год,
 млн.руб.</t>
  </si>
  <si>
    <t>Темп роста к
1 полугодию  2021 года</t>
  </si>
  <si>
    <t>По малым предприям округа 
за 1 полугодие 2022 года</t>
  </si>
  <si>
    <t>1 полугодие 2022года,
 млн.руб.</t>
  </si>
  <si>
    <t>Темп роста к 1 полугодию  2021 года</t>
  </si>
  <si>
    <t>По предприям округа с численностью до 15 человек 
за 1 полугодие 2022 года</t>
  </si>
  <si>
    <t>Среднемесячная зарплата по малым предприятиям округа 
за   1 полугодие 2022 года</t>
  </si>
  <si>
    <t>1 полугодие  2021 года, 
 млн.руб.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</si>
</sst>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%"/>
    <numFmt numFmtId="195" formatCode="0.00000"/>
    <numFmt numFmtId="196" formatCode="0.0000"/>
    <numFmt numFmtId="197" formatCode="0.000000"/>
    <numFmt numFmtId="198" formatCode="#,##0.0"/>
    <numFmt numFmtId="199" formatCode="#,##0.000"/>
  </numFmts>
  <fonts count="6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8" fillId="33" borderId="0" xfId="0" applyFont="1" applyFill="1" applyAlignment="1">
      <alignment/>
    </xf>
    <xf numFmtId="0" fontId="59" fillId="33" borderId="10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192" fontId="3" fillId="33" borderId="17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192" fontId="3" fillId="33" borderId="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192" fontId="1" fillId="33" borderId="20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192" fontId="2" fillId="33" borderId="0" xfId="0" applyNumberFormat="1" applyFont="1" applyFill="1" applyBorder="1" applyAlignment="1">
      <alignment horizontal="center" vertical="top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192" fontId="3" fillId="33" borderId="18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3" fontId="60" fillId="33" borderId="17" xfId="0" applyNumberFormat="1" applyFont="1" applyFill="1" applyBorder="1" applyAlignment="1">
      <alignment horizontal="center" vertical="center" wrapText="1"/>
    </xf>
    <xf numFmtId="192" fontId="60" fillId="33" borderId="18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192" fontId="3" fillId="33" borderId="10" xfId="0" applyNumberFormat="1" applyFont="1" applyFill="1" applyBorder="1" applyAlignment="1">
      <alignment horizontal="center" vertical="top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194" fontId="59" fillId="33" borderId="10" xfId="0" applyNumberFormat="1" applyFont="1" applyFill="1" applyBorder="1" applyAlignment="1">
      <alignment horizontal="center" vertical="top" wrapText="1"/>
    </xf>
    <xf numFmtId="0" fontId="59" fillId="33" borderId="0" xfId="0" applyFont="1" applyFill="1" applyAlignment="1">
      <alignment horizontal="justify"/>
    </xf>
    <xf numFmtId="0" fontId="63" fillId="33" borderId="0" xfId="0" applyFont="1" applyFill="1" applyAlignment="1">
      <alignment/>
    </xf>
    <xf numFmtId="0" fontId="64" fillId="33" borderId="24" xfId="0" applyFont="1" applyFill="1" applyBorder="1" applyAlignment="1">
      <alignment horizontal="center" vertical="center" wrapText="1"/>
    </xf>
    <xf numFmtId="192" fontId="59" fillId="33" borderId="10" xfId="0" applyNumberFormat="1" applyFont="1" applyFill="1" applyBorder="1" applyAlignment="1">
      <alignment horizontal="center" vertical="top" wrapText="1"/>
    </xf>
    <xf numFmtId="4" fontId="58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 horizontal="justify" vertical="top" wrapText="1"/>
    </xf>
    <xf numFmtId="0" fontId="59" fillId="33" borderId="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center" vertical="top" wrapText="1"/>
    </xf>
    <xf numFmtId="194" fontId="59" fillId="33" borderId="0" xfId="0" applyNumberFormat="1" applyFont="1" applyFill="1" applyBorder="1" applyAlignment="1">
      <alignment horizontal="center" vertical="top" wrapText="1"/>
    </xf>
    <xf numFmtId="0" fontId="65" fillId="33" borderId="24" xfId="0" applyFont="1" applyFill="1" applyBorder="1" applyAlignment="1">
      <alignment horizontal="center" vertical="center" wrapText="1"/>
    </xf>
    <xf numFmtId="2" fontId="66" fillId="33" borderId="0" xfId="0" applyNumberFormat="1" applyFont="1" applyFill="1" applyAlignment="1">
      <alignment horizontal="center" wrapText="1"/>
    </xf>
    <xf numFmtId="0" fontId="59" fillId="33" borderId="24" xfId="0" applyFont="1" applyFill="1" applyBorder="1" applyAlignment="1">
      <alignment horizontal="justify" vertical="top" wrapText="1"/>
    </xf>
    <xf numFmtId="0" fontId="59" fillId="33" borderId="0" xfId="0" applyFont="1" applyFill="1" applyBorder="1" applyAlignment="1">
      <alignment vertical="top" wrapText="1"/>
    </xf>
    <xf numFmtId="192" fontId="59" fillId="33" borderId="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98" fontId="3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192" fontId="59" fillId="33" borderId="24" xfId="0" applyNumberFormat="1" applyFont="1" applyFill="1" applyBorder="1" applyAlignment="1">
      <alignment horizontal="center" vertical="top" wrapText="1"/>
    </xf>
    <xf numFmtId="193" fontId="67" fillId="33" borderId="0" xfId="0" applyNumberFormat="1" applyFont="1" applyFill="1" applyAlignment="1">
      <alignment horizontal="center" wrapText="1"/>
    </xf>
    <xf numFmtId="194" fontId="59" fillId="33" borderId="24" xfId="0" applyNumberFormat="1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2" fillId="33" borderId="0" xfId="0" applyFont="1" applyFill="1" applyBorder="1" applyAlignment="1">
      <alignment/>
    </xf>
    <xf numFmtId="2" fontId="67" fillId="33" borderId="0" xfId="0" applyNumberFormat="1" applyFont="1" applyFill="1" applyBorder="1" applyAlignment="1">
      <alignment horizontal="left" vertical="top" wrapText="1"/>
    </xf>
    <xf numFmtId="4" fontId="67" fillId="33" borderId="0" xfId="0" applyNumberFormat="1" applyFont="1" applyFill="1" applyBorder="1" applyAlignment="1">
      <alignment horizontal="center" vertical="top" wrapText="1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4" fontId="67" fillId="33" borderId="0" xfId="0" applyNumberFormat="1" applyFont="1" applyFill="1" applyBorder="1" applyAlignment="1">
      <alignment horizontal="center" vertical="top" wrapText="1"/>
    </xf>
    <xf numFmtId="4" fontId="62" fillId="33" borderId="0" xfId="0" applyNumberFormat="1" applyFont="1" applyFill="1" applyBorder="1" applyAlignment="1">
      <alignment horizontal="center" vertical="top" wrapText="1"/>
    </xf>
    <xf numFmtId="0" fontId="59" fillId="33" borderId="25" xfId="0" applyFont="1" applyFill="1" applyBorder="1" applyAlignment="1">
      <alignment horizontal="center" vertical="top" wrapText="1"/>
    </xf>
    <xf numFmtId="0" fontId="59" fillId="33" borderId="26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2" fontId="59" fillId="33" borderId="25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top" wrapText="1"/>
    </xf>
    <xf numFmtId="0" fontId="65" fillId="33" borderId="25" xfId="0" applyFont="1" applyFill="1" applyBorder="1" applyAlignment="1">
      <alignment horizontal="center" vertical="top" wrapText="1"/>
    </xf>
    <xf numFmtId="0" fontId="65" fillId="33" borderId="26" xfId="0" applyFont="1" applyFill="1" applyBorder="1" applyAlignment="1">
      <alignment horizontal="center" vertical="top" wrapText="1"/>
    </xf>
    <xf numFmtId="2" fontId="59" fillId="33" borderId="26" xfId="0" applyNumberFormat="1" applyFont="1" applyFill="1" applyBorder="1" applyAlignment="1">
      <alignment horizontal="center" vertical="top" wrapText="1"/>
    </xf>
    <xf numFmtId="2" fontId="59" fillId="33" borderId="28" xfId="0" applyNumberFormat="1" applyFont="1" applyFill="1" applyBorder="1" applyAlignment="1">
      <alignment horizontal="center" vertical="top" wrapText="1"/>
    </xf>
    <xf numFmtId="2" fontId="59" fillId="33" borderId="29" xfId="0" applyNumberFormat="1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 vertical="top" wrapText="1"/>
    </xf>
    <xf numFmtId="2" fontId="63" fillId="33" borderId="10" xfId="0" applyNumberFormat="1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top" wrapText="1"/>
    </xf>
    <xf numFmtId="4" fontId="59" fillId="33" borderId="10" xfId="0" applyNumberFormat="1" applyFont="1" applyFill="1" applyBorder="1" applyAlignment="1">
      <alignment horizontal="center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4" fontId="61" fillId="33" borderId="10" xfId="0" applyNumberFormat="1" applyFont="1" applyFill="1" applyBorder="1" applyAlignment="1">
      <alignment horizontal="center" vertical="top" wrapText="1"/>
    </xf>
    <xf numFmtId="4" fontId="59" fillId="33" borderId="24" xfId="0" applyNumberFormat="1" applyFont="1" applyFill="1" applyBorder="1" applyAlignment="1">
      <alignment horizontal="center" vertical="top" wrapText="1"/>
    </xf>
    <xf numFmtId="4" fontId="61" fillId="33" borderId="24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top" wrapText="1"/>
    </xf>
    <xf numFmtId="0" fontId="65" fillId="33" borderId="28" xfId="0" applyFont="1" applyFill="1" applyBorder="1" applyAlignment="1">
      <alignment horizontal="center" vertical="top" wrapText="1"/>
    </xf>
    <xf numFmtId="0" fontId="68" fillId="33" borderId="29" xfId="0" applyFont="1" applyFill="1" applyBorder="1" applyAlignment="1">
      <alignment horizontal="center" vertical="top" wrapText="1"/>
    </xf>
    <xf numFmtId="0" fontId="65" fillId="33" borderId="30" xfId="0" applyFont="1" applyFill="1" applyBorder="1" applyAlignment="1">
      <alignment horizontal="center" vertical="top" wrapText="1"/>
    </xf>
    <xf numFmtId="0" fontId="68" fillId="33" borderId="31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4" fontId="59" fillId="33" borderId="32" xfId="0" applyNumberFormat="1" applyFont="1" applyFill="1" applyBorder="1" applyAlignment="1">
      <alignment horizontal="center" vertical="top" wrapText="1"/>
    </xf>
    <xf numFmtId="4" fontId="61" fillId="33" borderId="32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H21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5.28125" style="5" customWidth="1"/>
    <col min="2" max="2" width="15.57421875" style="5" customWidth="1"/>
    <col min="3" max="3" width="15.00390625" style="5" customWidth="1"/>
    <col min="4" max="4" width="18.7109375" style="5" customWidth="1"/>
    <col min="5" max="5" width="17.8515625" style="5" customWidth="1"/>
    <col min="6" max="16384" width="8.8515625" style="5" customWidth="1"/>
  </cols>
  <sheetData>
    <row r="2" spans="1:5" ht="12.75" customHeight="1">
      <c r="A2" s="121" t="s">
        <v>32</v>
      </c>
      <c r="B2" s="122"/>
      <c r="C2" s="122"/>
      <c r="D2" s="122"/>
      <c r="E2" s="122"/>
    </row>
    <row r="3" spans="1:5" ht="22.5" customHeight="1">
      <c r="A3" s="122"/>
      <c r="B3" s="122"/>
      <c r="C3" s="122"/>
      <c r="D3" s="122"/>
      <c r="E3" s="122"/>
    </row>
    <row r="4" spans="1:5" ht="28.5" customHeight="1" thickBot="1">
      <c r="A4" s="123" t="s">
        <v>33</v>
      </c>
      <c r="B4" s="124"/>
      <c r="C4" s="124"/>
      <c r="D4" s="124"/>
      <c r="E4" s="124"/>
    </row>
    <row r="5" spans="1:5" ht="48" customHeight="1">
      <c r="A5" s="6" t="s">
        <v>12</v>
      </c>
      <c r="B5" s="7" t="s">
        <v>64</v>
      </c>
      <c r="C5" s="7" t="s">
        <v>54</v>
      </c>
      <c r="D5" s="7" t="s">
        <v>13</v>
      </c>
      <c r="E5" s="8" t="s">
        <v>35</v>
      </c>
    </row>
    <row r="6" spans="1:5" ht="31.5" customHeight="1">
      <c r="A6" s="4" t="s">
        <v>19</v>
      </c>
      <c r="B6" s="10">
        <f>B26+B46+B65</f>
        <v>1197.0249999999999</v>
      </c>
      <c r="C6" s="10">
        <f>C26+C46+C65</f>
        <v>1704.5090000000002</v>
      </c>
      <c r="D6" s="10">
        <f>C6/B6*100</f>
        <v>142.39543869175668</v>
      </c>
      <c r="E6" s="11">
        <f>C6/C22*100</f>
        <v>20.671340220388434</v>
      </c>
    </row>
    <row r="7" spans="1:5" ht="31.5" customHeight="1">
      <c r="A7" s="4" t="s">
        <v>20</v>
      </c>
      <c r="B7" s="10">
        <f>B27+B47+B66</f>
        <v>747.528</v>
      </c>
      <c r="C7" s="10">
        <f>C27+C47+C66</f>
        <v>820.1300000000001</v>
      </c>
      <c r="D7" s="10">
        <f aca="true" t="shared" si="0" ref="D7:D21">C7/B7*100</f>
        <v>109.71227833606234</v>
      </c>
      <c r="E7" s="11">
        <f>C7/C22*100</f>
        <v>9.946081983109016</v>
      </c>
    </row>
    <row r="8" spans="1:5" ht="31.5" customHeight="1">
      <c r="A8" s="3" t="s">
        <v>30</v>
      </c>
      <c r="B8" s="10">
        <f>B28</f>
        <v>352.316</v>
      </c>
      <c r="C8" s="10">
        <f>C28</f>
        <v>353.27</v>
      </c>
      <c r="D8" s="10">
        <f t="shared" si="0"/>
        <v>100.27077964100411</v>
      </c>
      <c r="E8" s="11">
        <f>C8/C22*100</f>
        <v>4.284262717097194</v>
      </c>
    </row>
    <row r="9" spans="1:5" ht="31.5" customHeight="1">
      <c r="A9" s="4" t="s">
        <v>14</v>
      </c>
      <c r="B9" s="10">
        <f aca="true" t="shared" si="1" ref="B9:C14">B29+B48+B67</f>
        <v>3140.387</v>
      </c>
      <c r="C9" s="10">
        <f t="shared" si="1"/>
        <v>4178.602</v>
      </c>
      <c r="D9" s="10">
        <f t="shared" si="0"/>
        <v>133.06009737016487</v>
      </c>
      <c r="E9" s="11">
        <f>C9/C22*100</f>
        <v>50.67576855715959</v>
      </c>
    </row>
    <row r="10" spans="1:5" ht="31.5" customHeight="1">
      <c r="A10" s="4" t="s">
        <v>0</v>
      </c>
      <c r="B10" s="10">
        <f t="shared" si="1"/>
        <v>418.891</v>
      </c>
      <c r="C10" s="10">
        <f t="shared" si="1"/>
        <v>385.89</v>
      </c>
      <c r="D10" s="10">
        <f t="shared" si="0"/>
        <v>92.1218168927</v>
      </c>
      <c r="E10" s="11">
        <f>C10/C22*100</f>
        <v>4.6798599934912</v>
      </c>
    </row>
    <row r="11" spans="1:5" ht="31.5" customHeight="1">
      <c r="A11" s="4" t="s">
        <v>21</v>
      </c>
      <c r="B11" s="10">
        <f t="shared" si="1"/>
        <v>5.483</v>
      </c>
      <c r="C11" s="10">
        <f t="shared" si="1"/>
        <v>0.353</v>
      </c>
      <c r="D11" s="10">
        <f t="shared" si="0"/>
        <v>6.438081342330841</v>
      </c>
      <c r="E11" s="11">
        <f>C11/C22*100</f>
        <v>0.004280988306777562</v>
      </c>
    </row>
    <row r="12" spans="1:5" ht="31.5" customHeight="1">
      <c r="A12" s="3" t="s">
        <v>17</v>
      </c>
      <c r="B12" s="10">
        <f t="shared" si="1"/>
        <v>24.537</v>
      </c>
      <c r="C12" s="10">
        <f t="shared" si="1"/>
        <v>25.889</v>
      </c>
      <c r="D12" s="10">
        <f t="shared" si="0"/>
        <v>105.51004605289971</v>
      </c>
      <c r="E12" s="11">
        <f>C12/C22*100</f>
        <v>0.31396743987015385</v>
      </c>
    </row>
    <row r="13" spans="1:5" ht="31.5" customHeight="1">
      <c r="A13" s="4" t="s">
        <v>22</v>
      </c>
      <c r="B13" s="10">
        <f t="shared" si="1"/>
        <v>0</v>
      </c>
      <c r="C13" s="10">
        <f t="shared" si="1"/>
        <v>0</v>
      </c>
      <c r="D13" s="10" t="s">
        <v>18</v>
      </c>
      <c r="E13" s="11">
        <f>C13/C29*100</f>
        <v>0</v>
      </c>
    </row>
    <row r="14" spans="1:5" ht="31.5" customHeight="1">
      <c r="A14" s="4" t="s">
        <v>15</v>
      </c>
      <c r="B14" s="10">
        <f t="shared" si="1"/>
        <v>105.137</v>
      </c>
      <c r="C14" s="10">
        <f t="shared" si="1"/>
        <v>89.96100000000001</v>
      </c>
      <c r="D14" s="10">
        <f>C14/B14*100</f>
        <v>85.56550025205209</v>
      </c>
      <c r="E14" s="11">
        <f>C14/C22*100</f>
        <v>1.0909971361643522</v>
      </c>
    </row>
    <row r="15" spans="1:5" ht="31.5" customHeight="1">
      <c r="A15" s="4" t="s">
        <v>23</v>
      </c>
      <c r="B15" s="10">
        <f aca="true" t="shared" si="2" ref="B15:B22">B35+B54+B73</f>
        <v>0</v>
      </c>
      <c r="C15" s="10">
        <f>C35+B54+C73</f>
        <v>0</v>
      </c>
      <c r="D15" s="10" t="s">
        <v>18</v>
      </c>
      <c r="E15" s="11">
        <f>C15/C22*100</f>
        <v>0</v>
      </c>
    </row>
    <row r="16" spans="1:5" ht="31.5" customHeight="1">
      <c r="A16" s="4" t="s">
        <v>24</v>
      </c>
      <c r="B16" s="10">
        <f t="shared" si="2"/>
        <v>4.39</v>
      </c>
      <c r="C16" s="10">
        <f aca="true" t="shared" si="3" ref="C16:C22">C36+C55+C74</f>
        <v>3.2066</v>
      </c>
      <c r="D16" s="10">
        <f t="shared" si="0"/>
        <v>73.04328018223235</v>
      </c>
      <c r="E16" s="11">
        <f>C16/C22*100</f>
        <v>0.03888786715159471</v>
      </c>
    </row>
    <row r="17" spans="1:5" ht="31.5" customHeight="1">
      <c r="A17" s="4" t="s">
        <v>1</v>
      </c>
      <c r="B17" s="10">
        <f t="shared" si="2"/>
        <v>32.837900000000005</v>
      </c>
      <c r="C17" s="10">
        <f t="shared" si="3"/>
        <v>34.369499999999995</v>
      </c>
      <c r="D17" s="10">
        <f t="shared" si="0"/>
        <v>104.66412285803901</v>
      </c>
      <c r="E17" s="11">
        <f>C17/C22*100</f>
        <v>0.4168142425206555</v>
      </c>
    </row>
    <row r="18" spans="1:5" ht="31.5" customHeight="1">
      <c r="A18" s="4" t="s">
        <v>25</v>
      </c>
      <c r="B18" s="10">
        <f t="shared" si="2"/>
        <v>34.897</v>
      </c>
      <c r="C18" s="10">
        <f t="shared" si="3"/>
        <v>395.30649999999997</v>
      </c>
      <c r="D18" s="10">
        <f t="shared" si="0"/>
        <v>1132.7807547926757</v>
      </c>
      <c r="E18" s="11">
        <f>C18/C22*100</f>
        <v>4.794058085249757</v>
      </c>
    </row>
    <row r="19" spans="1:5" ht="31.5" customHeight="1">
      <c r="A19" s="4" t="s">
        <v>16</v>
      </c>
      <c r="B19" s="10">
        <f t="shared" si="2"/>
        <v>209.025</v>
      </c>
      <c r="C19" s="10">
        <f t="shared" si="3"/>
        <v>233.96099999999998</v>
      </c>
      <c r="D19" s="10">
        <f t="shared" si="0"/>
        <v>111.929673484033</v>
      </c>
      <c r="E19" s="11">
        <f>C19/C22*100</f>
        <v>2.837349306634519</v>
      </c>
    </row>
    <row r="20" spans="1:5" ht="31.5" customHeight="1">
      <c r="A20" s="4" t="s">
        <v>26</v>
      </c>
      <c r="B20" s="10">
        <f t="shared" si="2"/>
        <v>16.307</v>
      </c>
      <c r="C20" s="10">
        <f t="shared" si="3"/>
        <v>16.617</v>
      </c>
      <c r="D20" s="10">
        <f t="shared" si="0"/>
        <v>101.90102410007972</v>
      </c>
      <c r="E20" s="11">
        <f>C20/C22*100</f>
        <v>0.2015217640048803</v>
      </c>
    </row>
    <row r="21" spans="1:8" ht="31.5" customHeight="1">
      <c r="A21" s="4" t="s">
        <v>27</v>
      </c>
      <c r="B21" s="10">
        <f t="shared" si="2"/>
        <v>1.8752</v>
      </c>
      <c r="C21" s="10">
        <f t="shared" si="3"/>
        <v>3.4809</v>
      </c>
      <c r="D21" s="10">
        <f t="shared" si="0"/>
        <v>185.62819965870307</v>
      </c>
      <c r="E21" s="11">
        <f>C21/C22*100</f>
        <v>0.042214425487427806</v>
      </c>
      <c r="H21" s="74" t="s">
        <v>29</v>
      </c>
    </row>
    <row r="22" spans="1:5" ht="31.5" customHeight="1" thickBot="1">
      <c r="A22" s="12" t="s">
        <v>2</v>
      </c>
      <c r="B22" s="13">
        <f t="shared" si="2"/>
        <v>6290.6361</v>
      </c>
      <c r="C22" s="13">
        <f t="shared" si="3"/>
        <v>8245.7595</v>
      </c>
      <c r="D22" s="13">
        <f>C22/B22*100</f>
        <v>131.079899853053</v>
      </c>
      <c r="E22" s="14">
        <f>SUM(E6:E21)</f>
        <v>99.99740472663557</v>
      </c>
    </row>
    <row r="23" spans="1:5" ht="31.5" customHeight="1" thickBot="1">
      <c r="A23" s="15"/>
      <c r="B23" s="16"/>
      <c r="C23" s="16"/>
      <c r="D23" s="17"/>
      <c r="E23" s="17"/>
    </row>
    <row r="24" spans="1:5" ht="41.25" customHeight="1" thickBot="1">
      <c r="A24" s="125" t="s">
        <v>34</v>
      </c>
      <c r="B24" s="126"/>
      <c r="C24" s="126"/>
      <c r="D24" s="126"/>
      <c r="E24" s="127"/>
    </row>
    <row r="25" spans="1:5" ht="51.75" customHeight="1">
      <c r="A25" s="18" t="s">
        <v>12</v>
      </c>
      <c r="B25" s="7" t="s">
        <v>64</v>
      </c>
      <c r="C25" s="7" t="s">
        <v>54</v>
      </c>
      <c r="D25" s="7" t="s">
        <v>13</v>
      </c>
      <c r="E25" s="8" t="s">
        <v>35</v>
      </c>
    </row>
    <row r="26" spans="1:5" ht="32.25" customHeight="1">
      <c r="A26" s="3" t="s">
        <v>19</v>
      </c>
      <c r="B26" s="19">
        <v>537.08</v>
      </c>
      <c r="C26" s="19">
        <v>1038.69</v>
      </c>
      <c r="D26" s="10">
        <f aca="true" t="shared" si="4" ref="D26:D40">C26/B26*100</f>
        <v>193.39576971773292</v>
      </c>
      <c r="E26" s="20">
        <f>C26/C42*100</f>
        <v>18.526630839012785</v>
      </c>
    </row>
    <row r="27" spans="1:5" ht="32.25" customHeight="1">
      <c r="A27" s="3" t="s">
        <v>20</v>
      </c>
      <c r="B27" s="19">
        <v>282.825</v>
      </c>
      <c r="C27" s="19">
        <v>301.574</v>
      </c>
      <c r="D27" s="10">
        <f t="shared" si="4"/>
        <v>106.62918766021392</v>
      </c>
      <c r="E27" s="20">
        <f>C27/C42*100</f>
        <v>5.379035293152376</v>
      </c>
    </row>
    <row r="28" spans="1:5" ht="32.25" customHeight="1">
      <c r="A28" s="3" t="s">
        <v>30</v>
      </c>
      <c r="B28" s="19">
        <v>352.316</v>
      </c>
      <c r="C28" s="19">
        <v>353.27</v>
      </c>
      <c r="D28" s="10">
        <f t="shared" si="4"/>
        <v>100.27077964100411</v>
      </c>
      <c r="E28" s="20">
        <f>C28/C42*100</f>
        <v>6.301112821436661</v>
      </c>
    </row>
    <row r="29" spans="1:5" ht="32.25" customHeight="1">
      <c r="A29" s="3" t="s">
        <v>14</v>
      </c>
      <c r="B29" s="19">
        <v>2938.313</v>
      </c>
      <c r="C29" s="19">
        <v>3627.411</v>
      </c>
      <c r="D29" s="10">
        <f t="shared" si="4"/>
        <v>123.45216455837074</v>
      </c>
      <c r="E29" s="20">
        <f>C29/C42*100</f>
        <v>64.70044430809403</v>
      </c>
    </row>
    <row r="30" spans="1:5" ht="32.25" customHeight="1">
      <c r="A30" s="3" t="s">
        <v>0</v>
      </c>
      <c r="B30" s="19">
        <v>0</v>
      </c>
      <c r="C30" s="19">
        <v>0</v>
      </c>
      <c r="D30" s="10" t="s">
        <v>18</v>
      </c>
      <c r="E30" s="21">
        <v>0</v>
      </c>
    </row>
    <row r="31" spans="1:5" ht="32.25" customHeight="1">
      <c r="A31" s="3" t="s">
        <v>21</v>
      </c>
      <c r="B31" s="19">
        <v>5.483</v>
      </c>
      <c r="C31" s="19">
        <v>0.353</v>
      </c>
      <c r="D31" s="10">
        <f t="shared" si="4"/>
        <v>6.438081342330841</v>
      </c>
      <c r="E31" s="20">
        <f>C31/C42*100</f>
        <v>0.0062962969569087136</v>
      </c>
    </row>
    <row r="32" spans="1:5" ht="32.25" customHeight="1">
      <c r="A32" s="3" t="s">
        <v>17</v>
      </c>
      <c r="B32" s="19">
        <v>0</v>
      </c>
      <c r="C32" s="19">
        <v>0.706</v>
      </c>
      <c r="D32" s="10" t="s">
        <v>18</v>
      </c>
      <c r="E32" s="20">
        <v>0</v>
      </c>
    </row>
    <row r="33" spans="1:5" ht="32.25" customHeight="1">
      <c r="A33" s="3" t="s">
        <v>22</v>
      </c>
      <c r="B33" s="19">
        <v>0</v>
      </c>
      <c r="C33" s="19">
        <v>0</v>
      </c>
      <c r="D33" s="19" t="s">
        <v>18</v>
      </c>
      <c r="E33" s="20">
        <v>0</v>
      </c>
    </row>
    <row r="34" spans="1:5" ht="32.25" customHeight="1">
      <c r="A34" s="3" t="s">
        <v>15</v>
      </c>
      <c r="B34" s="19">
        <v>12.757</v>
      </c>
      <c r="C34" s="19">
        <v>6.799</v>
      </c>
      <c r="D34" s="10">
        <f t="shared" si="4"/>
        <v>53.296229521047266</v>
      </c>
      <c r="E34" s="11">
        <f>C34/C42*100</f>
        <v>0.12127060342782535</v>
      </c>
    </row>
    <row r="35" spans="1:5" ht="32.25" customHeight="1">
      <c r="A35" s="3" t="s">
        <v>23</v>
      </c>
      <c r="B35" s="19">
        <v>0</v>
      </c>
      <c r="C35" s="19">
        <v>0</v>
      </c>
      <c r="D35" s="10" t="s">
        <v>18</v>
      </c>
      <c r="E35" s="20">
        <v>0</v>
      </c>
    </row>
    <row r="36" spans="1:5" ht="32.25" customHeight="1">
      <c r="A36" s="3" t="s">
        <v>24</v>
      </c>
      <c r="B36" s="19">
        <v>0</v>
      </c>
      <c r="C36" s="19">
        <v>0</v>
      </c>
      <c r="D36" s="10" t="s">
        <v>18</v>
      </c>
      <c r="E36" s="20">
        <v>0</v>
      </c>
    </row>
    <row r="37" spans="1:5" ht="32.25" customHeight="1">
      <c r="A37" s="3" t="s">
        <v>1</v>
      </c>
      <c r="B37" s="19">
        <v>28.412</v>
      </c>
      <c r="C37" s="19">
        <v>28.293</v>
      </c>
      <c r="D37" s="10">
        <f t="shared" si="4"/>
        <v>99.58116288892018</v>
      </c>
      <c r="E37" s="11">
        <f>C37/C42*100</f>
        <v>0.5046490929229979</v>
      </c>
    </row>
    <row r="38" spans="1:5" ht="32.25" customHeight="1">
      <c r="A38" s="3" t="s">
        <v>25</v>
      </c>
      <c r="B38" s="19">
        <v>0</v>
      </c>
      <c r="C38" s="19">
        <v>0.032</v>
      </c>
      <c r="D38" s="19" t="s">
        <v>18</v>
      </c>
      <c r="E38" s="11">
        <f>C38/C42</f>
        <v>5.707691292381837E-06</v>
      </c>
    </row>
    <row r="39" spans="1:5" ht="32.25" customHeight="1">
      <c r="A39" s="3" t="s">
        <v>16</v>
      </c>
      <c r="B39" s="19">
        <v>207.719</v>
      </c>
      <c r="C39" s="19">
        <v>232.725</v>
      </c>
      <c r="D39" s="10">
        <f t="shared" si="4"/>
        <v>112.03837877132088</v>
      </c>
      <c r="E39" s="11">
        <f>C39/C42*100</f>
        <v>4.151007675061134</v>
      </c>
    </row>
    <row r="40" spans="1:5" ht="32.25" customHeight="1">
      <c r="A40" s="3" t="s">
        <v>26</v>
      </c>
      <c r="B40" s="19">
        <v>16.307</v>
      </c>
      <c r="C40" s="19">
        <v>16.617</v>
      </c>
      <c r="D40" s="10">
        <f t="shared" si="4"/>
        <v>101.90102410007972</v>
      </c>
      <c r="E40" s="11">
        <f>C40/C42*100</f>
        <v>0.2963897068922156</v>
      </c>
    </row>
    <row r="41" spans="1:5" ht="32.25" customHeight="1">
      <c r="A41" s="22" t="s">
        <v>27</v>
      </c>
      <c r="B41" s="19">
        <v>0</v>
      </c>
      <c r="C41" s="19">
        <v>0</v>
      </c>
      <c r="D41" s="19">
        <v>0</v>
      </c>
      <c r="E41" s="21">
        <v>0</v>
      </c>
    </row>
    <row r="42" spans="1:5" ht="32.25" customHeight="1" thickBot="1">
      <c r="A42" s="23" t="s">
        <v>2</v>
      </c>
      <c r="B42" s="75">
        <f>SUM(B26:B41)</f>
        <v>4381.2119999999995</v>
      </c>
      <c r="C42" s="75">
        <f>SUM(C26:C41)</f>
        <v>5606.47</v>
      </c>
      <c r="D42" s="13">
        <f>C42/B42*100</f>
        <v>127.96618835153379</v>
      </c>
      <c r="E42" s="14">
        <f>SUM(E26:E41)</f>
        <v>99.98684234464824</v>
      </c>
    </row>
    <row r="43" spans="1:5" ht="32.25" customHeight="1" thickBot="1">
      <c r="A43" s="24"/>
      <c r="B43" s="25"/>
      <c r="C43" s="25"/>
      <c r="D43" s="26"/>
      <c r="E43" s="26"/>
    </row>
    <row r="44" spans="1:5" ht="32.25" customHeight="1" thickBot="1">
      <c r="A44" s="128" t="s">
        <v>36</v>
      </c>
      <c r="B44" s="129"/>
      <c r="C44" s="129"/>
      <c r="D44" s="129"/>
      <c r="E44" s="130"/>
    </row>
    <row r="45" spans="1:5" ht="48.75" customHeight="1">
      <c r="A45" s="6" t="s">
        <v>12</v>
      </c>
      <c r="B45" s="7" t="s">
        <v>64</v>
      </c>
      <c r="C45" s="7" t="s">
        <v>54</v>
      </c>
      <c r="D45" s="7" t="s">
        <v>13</v>
      </c>
      <c r="E45" s="8" t="s">
        <v>35</v>
      </c>
    </row>
    <row r="46" spans="1:5" ht="33" customHeight="1">
      <c r="A46" s="3" t="s">
        <v>19</v>
      </c>
      <c r="B46" s="9">
        <v>659.538</v>
      </c>
      <c r="C46" s="9">
        <v>589.782</v>
      </c>
      <c r="D46" s="10">
        <f aca="true" t="shared" si="5" ref="D46:D61">C46/B46*100</f>
        <v>89.42350554479044</v>
      </c>
      <c r="E46" s="11">
        <f>C46/C61*100</f>
        <v>23.233045032041943</v>
      </c>
    </row>
    <row r="47" spans="1:5" ht="33" customHeight="1">
      <c r="A47" s="3" t="s">
        <v>20</v>
      </c>
      <c r="B47" s="9">
        <v>464.703</v>
      </c>
      <c r="C47" s="9">
        <v>518.556</v>
      </c>
      <c r="D47" s="10">
        <f>C47/B47*100</f>
        <v>111.58869213239426</v>
      </c>
      <c r="E47" s="11">
        <f>C47/C61*100</f>
        <v>20.42726787123978</v>
      </c>
    </row>
    <row r="48" spans="1:5" ht="33" customHeight="1">
      <c r="A48" s="3" t="s">
        <v>14</v>
      </c>
      <c r="B48" s="9">
        <v>202.074</v>
      </c>
      <c r="C48" s="9">
        <v>529.355</v>
      </c>
      <c r="D48" s="10">
        <f t="shared" si="5"/>
        <v>261.96096479507503</v>
      </c>
      <c r="E48" s="11">
        <f>C48/C61*100</f>
        <v>20.852668533350563</v>
      </c>
    </row>
    <row r="49" spans="1:5" ht="33" customHeight="1">
      <c r="A49" s="3" t="s">
        <v>0</v>
      </c>
      <c r="B49" s="9">
        <v>418.891</v>
      </c>
      <c r="C49" s="9">
        <v>385.89</v>
      </c>
      <c r="D49" s="10">
        <f t="shared" si="5"/>
        <v>92.1218168927</v>
      </c>
      <c r="E49" s="11">
        <f>C49/C61*100</f>
        <v>15.201209510318497</v>
      </c>
    </row>
    <row r="50" spans="1:5" ht="33" customHeight="1">
      <c r="A50" s="3" t="s">
        <v>21</v>
      </c>
      <c r="B50" s="19">
        <v>0</v>
      </c>
      <c r="C50" s="19">
        <v>0</v>
      </c>
      <c r="D50" s="19" t="s">
        <v>18</v>
      </c>
      <c r="E50" s="21">
        <v>0</v>
      </c>
    </row>
    <row r="51" spans="1:5" ht="33" customHeight="1">
      <c r="A51" s="3" t="s">
        <v>17</v>
      </c>
      <c r="B51" s="9">
        <v>24.537</v>
      </c>
      <c r="C51" s="9">
        <v>25.183</v>
      </c>
      <c r="D51" s="10">
        <f t="shared" si="5"/>
        <v>102.63275869095652</v>
      </c>
      <c r="E51" s="11">
        <f>C51/C61*100</f>
        <v>0.9920237868261701</v>
      </c>
    </row>
    <row r="52" spans="1:5" ht="33" customHeight="1">
      <c r="A52" s="3" t="s">
        <v>22</v>
      </c>
      <c r="B52" s="9">
        <v>0</v>
      </c>
      <c r="C52" s="9">
        <v>0</v>
      </c>
      <c r="D52" s="10" t="s">
        <v>18</v>
      </c>
      <c r="E52" s="11">
        <f>C52/C61*100</f>
        <v>0</v>
      </c>
    </row>
    <row r="53" spans="1:5" ht="33" customHeight="1">
      <c r="A53" s="3" t="s">
        <v>15</v>
      </c>
      <c r="B53" s="9">
        <v>92.38</v>
      </c>
      <c r="C53" s="9">
        <v>83.162</v>
      </c>
      <c r="D53" s="10">
        <f t="shared" si="5"/>
        <v>90.02164970772895</v>
      </c>
      <c r="E53" s="11">
        <f>C53/C61*100</f>
        <v>3.275967206450302</v>
      </c>
    </row>
    <row r="54" spans="1:5" ht="33" customHeight="1">
      <c r="A54" s="3" t="s">
        <v>23</v>
      </c>
      <c r="B54" s="9">
        <v>0</v>
      </c>
      <c r="C54" s="27">
        <v>0.214</v>
      </c>
      <c r="D54" s="10" t="s">
        <v>18</v>
      </c>
      <c r="E54" s="11">
        <f>B54/C61*100</f>
        <v>0</v>
      </c>
    </row>
    <row r="55" spans="1:5" ht="33" customHeight="1">
      <c r="A55" s="3" t="s">
        <v>24</v>
      </c>
      <c r="B55" s="9">
        <v>4.372</v>
      </c>
      <c r="C55" s="9">
        <v>3.163</v>
      </c>
      <c r="D55" s="10">
        <f t="shared" si="5"/>
        <v>72.34675205855443</v>
      </c>
      <c r="E55" s="11">
        <f>C55/C61*100</f>
        <v>0.12459878639285134</v>
      </c>
    </row>
    <row r="56" spans="1:5" ht="33" customHeight="1">
      <c r="A56" s="3" t="s">
        <v>1</v>
      </c>
      <c r="B56" s="9">
        <v>3.819</v>
      </c>
      <c r="C56" s="9">
        <v>5.547</v>
      </c>
      <c r="D56" s="10">
        <f t="shared" si="5"/>
        <v>145.24744697564807</v>
      </c>
      <c r="E56" s="11">
        <f>C56/C61*100</f>
        <v>0.21851073920997358</v>
      </c>
    </row>
    <row r="57" spans="1:5" ht="33" customHeight="1">
      <c r="A57" s="3" t="s">
        <v>25</v>
      </c>
      <c r="B57" s="9">
        <v>34.406</v>
      </c>
      <c r="C57" s="9">
        <v>395.227</v>
      </c>
      <c r="D57" s="10">
        <f t="shared" si="5"/>
        <v>1148.7153403476136</v>
      </c>
      <c r="E57" s="11">
        <f>C57/C61*100</f>
        <v>15.569018194653006</v>
      </c>
    </row>
    <row r="58" spans="1:5" ht="33" customHeight="1">
      <c r="A58" s="3" t="s">
        <v>16</v>
      </c>
      <c r="B58" s="9">
        <v>1.306</v>
      </c>
      <c r="C58" s="9">
        <v>1.236</v>
      </c>
      <c r="D58" s="10">
        <f t="shared" si="5"/>
        <v>94.64012251148544</v>
      </c>
      <c r="E58" s="11">
        <f>C58/C61*100</f>
        <v>0.04868925070552143</v>
      </c>
    </row>
    <row r="59" spans="1:5" ht="33" customHeight="1">
      <c r="A59" s="3" t="s">
        <v>26</v>
      </c>
      <c r="B59" s="19">
        <v>0</v>
      </c>
      <c r="C59" s="19">
        <v>0</v>
      </c>
      <c r="D59" s="19" t="s">
        <v>18</v>
      </c>
      <c r="E59" s="21">
        <v>0</v>
      </c>
    </row>
    <row r="60" spans="1:5" ht="33" customHeight="1">
      <c r="A60" s="3" t="s">
        <v>27</v>
      </c>
      <c r="B60" s="9">
        <v>1.786</v>
      </c>
      <c r="C60" s="9">
        <v>1.233</v>
      </c>
      <c r="D60" s="10">
        <f t="shared" si="5"/>
        <v>69.03695408734603</v>
      </c>
      <c r="E60" s="21">
        <f>C60/C61*100</f>
        <v>0.048571072912546864</v>
      </c>
    </row>
    <row r="61" spans="1:5" ht="33" customHeight="1" thickBot="1">
      <c r="A61" s="23" t="s">
        <v>2</v>
      </c>
      <c r="B61" s="28">
        <f>SUM(B46:B60)</f>
        <v>1907.8120000000001</v>
      </c>
      <c r="C61" s="28">
        <f>SUM(C46:C60)</f>
        <v>2538.548</v>
      </c>
      <c r="D61" s="13">
        <f t="shared" si="5"/>
        <v>133.0606999012481</v>
      </c>
      <c r="E61" s="14">
        <f>SUM(E46:E60)</f>
        <v>99.99156998410116</v>
      </c>
    </row>
    <row r="62" spans="1:5" ht="31.5" customHeight="1">
      <c r="A62" s="29"/>
      <c r="B62" s="30"/>
      <c r="C62" s="30"/>
      <c r="D62" s="30"/>
      <c r="E62" s="30"/>
    </row>
    <row r="63" spans="1:5" ht="31.5" customHeight="1" thickBot="1">
      <c r="A63" s="123" t="s">
        <v>37</v>
      </c>
      <c r="B63" s="124"/>
      <c r="C63" s="124"/>
      <c r="D63" s="124"/>
      <c r="E63" s="124"/>
    </row>
    <row r="64" spans="1:5" ht="50.25" customHeight="1">
      <c r="A64" s="6" t="s">
        <v>12</v>
      </c>
      <c r="B64" s="7" t="s">
        <v>64</v>
      </c>
      <c r="C64" s="7" t="s">
        <v>54</v>
      </c>
      <c r="D64" s="7" t="s">
        <v>13</v>
      </c>
      <c r="E64" s="8" t="s">
        <v>35</v>
      </c>
    </row>
    <row r="65" spans="1:5" ht="30.75" customHeight="1">
      <c r="A65" s="3" t="s">
        <v>19</v>
      </c>
      <c r="B65" s="9">
        <v>0.407</v>
      </c>
      <c r="C65" s="9">
        <v>76.037</v>
      </c>
      <c r="D65" s="10">
        <f>C65/B65*100</f>
        <v>18682.309582309586</v>
      </c>
      <c r="E65" s="11">
        <f>C65/C80*100</f>
        <v>75.47733555684599</v>
      </c>
    </row>
    <row r="66" spans="1:5" ht="29.25" customHeight="1">
      <c r="A66" s="3" t="s">
        <v>20</v>
      </c>
      <c r="B66" s="19">
        <v>0</v>
      </c>
      <c r="C66" s="19">
        <v>0</v>
      </c>
      <c r="D66" s="19">
        <v>0</v>
      </c>
      <c r="E66" s="21">
        <v>0</v>
      </c>
    </row>
    <row r="67" spans="1:5" ht="35.25" customHeight="1">
      <c r="A67" s="3" t="s">
        <v>14</v>
      </c>
      <c r="B67" s="9">
        <v>0</v>
      </c>
      <c r="C67" s="9">
        <v>21.836</v>
      </c>
      <c r="D67" s="19">
        <v>0</v>
      </c>
      <c r="E67" s="11">
        <f>C67/C80*100</f>
        <v>21.67527781500176</v>
      </c>
    </row>
    <row r="68" spans="1:5" ht="35.25" customHeight="1">
      <c r="A68" s="3" t="s">
        <v>0</v>
      </c>
      <c r="B68" s="19">
        <v>0</v>
      </c>
      <c r="C68" s="19">
        <v>0</v>
      </c>
      <c r="D68" s="19">
        <v>0</v>
      </c>
      <c r="E68" s="21">
        <v>0</v>
      </c>
    </row>
    <row r="69" spans="1:5" ht="35.25" customHeight="1">
      <c r="A69" s="3" t="s">
        <v>21</v>
      </c>
      <c r="B69" s="19">
        <v>0</v>
      </c>
      <c r="C69" s="19">
        <v>0</v>
      </c>
      <c r="D69" s="19">
        <v>0</v>
      </c>
      <c r="E69" s="21">
        <v>0</v>
      </c>
    </row>
    <row r="70" spans="1:5" ht="35.25" customHeight="1">
      <c r="A70" s="3" t="s">
        <v>17</v>
      </c>
      <c r="B70" s="19">
        <v>0</v>
      </c>
      <c r="C70" s="19">
        <v>0</v>
      </c>
      <c r="D70" s="19">
        <v>0</v>
      </c>
      <c r="E70" s="11">
        <f>C70/C80*100</f>
        <v>0</v>
      </c>
    </row>
    <row r="71" spans="1:5" ht="35.25" customHeight="1">
      <c r="A71" s="3" t="s">
        <v>22</v>
      </c>
      <c r="B71" s="19">
        <v>0</v>
      </c>
      <c r="C71" s="19">
        <v>0</v>
      </c>
      <c r="D71" s="19">
        <v>0</v>
      </c>
      <c r="E71" s="21">
        <v>0</v>
      </c>
    </row>
    <row r="72" spans="1:5" ht="35.25" customHeight="1">
      <c r="A72" s="3" t="s">
        <v>15</v>
      </c>
      <c r="B72" s="19">
        <v>0</v>
      </c>
      <c r="C72" s="19">
        <v>0</v>
      </c>
      <c r="D72" s="19">
        <v>0</v>
      </c>
      <c r="E72" s="21">
        <v>0</v>
      </c>
    </row>
    <row r="73" spans="1:5" ht="35.25" customHeight="1">
      <c r="A73" s="3" t="s">
        <v>23</v>
      </c>
      <c r="B73" s="19">
        <v>0</v>
      </c>
      <c r="C73" s="19">
        <v>0</v>
      </c>
      <c r="D73" s="19">
        <v>0</v>
      </c>
      <c r="E73" s="21">
        <v>0</v>
      </c>
    </row>
    <row r="74" spans="1:5" ht="35.25" customHeight="1">
      <c r="A74" s="3" t="s">
        <v>24</v>
      </c>
      <c r="B74" s="31">
        <v>0.018</v>
      </c>
      <c r="C74" s="31">
        <v>0.0436</v>
      </c>
      <c r="D74" s="10">
        <f>C74/B74*100</f>
        <v>242.22222222222226</v>
      </c>
      <c r="E74" s="11">
        <f>C74/C80*100</f>
        <v>0.04327908558042117</v>
      </c>
    </row>
    <row r="75" spans="1:5" ht="27.75" customHeight="1">
      <c r="A75" s="3" t="s">
        <v>1</v>
      </c>
      <c r="B75" s="9">
        <v>0.6069</v>
      </c>
      <c r="C75" s="9">
        <v>0.5295</v>
      </c>
      <c r="D75" s="10">
        <f>C75/B75*100</f>
        <v>87.24666337123084</v>
      </c>
      <c r="E75" s="11">
        <f>C75/C80*100</f>
        <v>0.5256026563035094</v>
      </c>
    </row>
    <row r="76" spans="1:5" ht="30" customHeight="1">
      <c r="A76" s="3" t="s">
        <v>25</v>
      </c>
      <c r="B76" s="19">
        <v>0.491</v>
      </c>
      <c r="C76" s="19">
        <v>0.0475</v>
      </c>
      <c r="D76" s="10">
        <f>C76/B76*100</f>
        <v>9.674134419551935</v>
      </c>
      <c r="E76" s="21">
        <v>0</v>
      </c>
    </row>
    <row r="77" spans="1:5" ht="24" customHeight="1">
      <c r="A77" s="3" t="s">
        <v>16</v>
      </c>
      <c r="B77" s="19">
        <v>0</v>
      </c>
      <c r="C77" s="19">
        <v>0</v>
      </c>
      <c r="D77" s="19">
        <v>0</v>
      </c>
      <c r="E77" s="21">
        <v>0</v>
      </c>
    </row>
    <row r="78" spans="1:5" ht="35.25" customHeight="1">
      <c r="A78" s="3" t="s">
        <v>26</v>
      </c>
      <c r="B78" s="19">
        <v>0</v>
      </c>
      <c r="C78" s="19">
        <v>0</v>
      </c>
      <c r="D78" s="19">
        <v>0</v>
      </c>
      <c r="E78" s="11">
        <f>C78/C80*100</f>
        <v>0</v>
      </c>
    </row>
    <row r="79" spans="1:5" ht="30.75" customHeight="1">
      <c r="A79" s="3" t="s">
        <v>27</v>
      </c>
      <c r="B79" s="19">
        <v>0.0892</v>
      </c>
      <c r="C79" s="19">
        <v>2.2479</v>
      </c>
      <c r="D79" s="10">
        <f>C79/B79*100</f>
        <v>2520.067264573991</v>
      </c>
      <c r="E79" s="21">
        <f>C79/C80*100</f>
        <v>2.231354506335522</v>
      </c>
    </row>
    <row r="80" spans="1:5" ht="25.5" customHeight="1" thickBot="1">
      <c r="A80" s="23" t="s">
        <v>2</v>
      </c>
      <c r="B80" s="28">
        <f>SUM(B65:B79)</f>
        <v>1.6120999999999999</v>
      </c>
      <c r="C80" s="28">
        <f>SUM(C65:C79)</f>
        <v>100.7415</v>
      </c>
      <c r="D80" s="13">
        <f>C80/B80*100</f>
        <v>6249.085044352088</v>
      </c>
      <c r="E80" s="32">
        <f>SUM(E65:E79)</f>
        <v>99.9528496200672</v>
      </c>
    </row>
    <row r="81" spans="1:5" ht="42.75" customHeight="1" thickBot="1">
      <c r="A81" s="131" t="s">
        <v>38</v>
      </c>
      <c r="B81" s="131"/>
      <c r="C81" s="131"/>
      <c r="D81" s="131"/>
      <c r="E81" s="131"/>
    </row>
    <row r="82" spans="1:4" ht="46.5" customHeight="1">
      <c r="A82" s="94" t="s">
        <v>39</v>
      </c>
      <c r="B82" s="33" t="s">
        <v>40</v>
      </c>
      <c r="C82" s="33" t="s">
        <v>41</v>
      </c>
      <c r="D82" s="34" t="s">
        <v>10</v>
      </c>
    </row>
    <row r="83" spans="1:4" ht="30.75" customHeight="1" thickBot="1">
      <c r="A83" s="95"/>
      <c r="B83" s="35">
        <v>44066</v>
      </c>
      <c r="C83" s="35">
        <v>49363</v>
      </c>
      <c r="D83" s="32">
        <f>C83/B83*100</f>
        <v>112.02060545545318</v>
      </c>
    </row>
    <row r="84" spans="1:5" ht="40.5" customHeight="1" thickBot="1">
      <c r="A84" s="132" t="s">
        <v>42</v>
      </c>
      <c r="B84" s="133"/>
      <c r="C84" s="133"/>
      <c r="D84" s="133"/>
      <c r="E84" s="133"/>
    </row>
    <row r="85" spans="1:4" ht="54.75" customHeight="1">
      <c r="A85" s="94" t="s">
        <v>43</v>
      </c>
      <c r="B85" s="33" t="s">
        <v>40</v>
      </c>
      <c r="C85" s="33" t="s">
        <v>41</v>
      </c>
      <c r="D85" s="34" t="s">
        <v>10</v>
      </c>
    </row>
    <row r="86" spans="1:4" ht="24.75" customHeight="1" thickBot="1">
      <c r="A86" s="95"/>
      <c r="B86" s="35">
        <v>44821</v>
      </c>
      <c r="C86" s="35">
        <v>49620</v>
      </c>
      <c r="D86" s="32">
        <f>C86/B86*100</f>
        <v>110.70703464893687</v>
      </c>
    </row>
    <row r="87" ht="18">
      <c r="A87" s="36"/>
    </row>
    <row r="88" spans="1:5" ht="42" customHeight="1" thickBot="1">
      <c r="A88" s="96" t="s">
        <v>44</v>
      </c>
      <c r="B88" s="96"/>
      <c r="C88" s="96"/>
      <c r="D88" s="96"/>
      <c r="E88" s="96"/>
    </row>
    <row r="89" spans="1:4" ht="48.75" customHeight="1">
      <c r="A89" s="94" t="s">
        <v>63</v>
      </c>
      <c r="B89" s="33" t="s">
        <v>40</v>
      </c>
      <c r="C89" s="33" t="s">
        <v>41</v>
      </c>
      <c r="D89" s="34" t="s">
        <v>10</v>
      </c>
    </row>
    <row r="90" spans="1:4" ht="24" customHeight="1" thickBot="1">
      <c r="A90" s="95"/>
      <c r="B90" s="37">
        <v>38750</v>
      </c>
      <c r="C90" s="37">
        <v>48060</v>
      </c>
      <c r="D90" s="38">
        <f>C90/B90*100</f>
        <v>124.0258064516129</v>
      </c>
    </row>
    <row r="92" spans="1:5" ht="12.75" customHeight="1">
      <c r="A92" s="96" t="s">
        <v>45</v>
      </c>
      <c r="B92" s="96"/>
      <c r="C92" s="96"/>
      <c r="D92" s="96"/>
      <c r="E92" s="96"/>
    </row>
    <row r="93" spans="1:5" ht="12.75" customHeight="1">
      <c r="A93" s="96"/>
      <c r="B93" s="96"/>
      <c r="C93" s="96"/>
      <c r="D93" s="96"/>
      <c r="E93" s="96"/>
    </row>
    <row r="94" spans="1:5" ht="13.5" customHeight="1" thickBot="1">
      <c r="A94" s="96"/>
      <c r="B94" s="96"/>
      <c r="C94" s="96"/>
      <c r="D94" s="96"/>
      <c r="E94" s="96"/>
    </row>
    <row r="95" spans="1:4" ht="51" customHeight="1">
      <c r="A95" s="94" t="s">
        <v>46</v>
      </c>
      <c r="B95" s="33" t="s">
        <v>40</v>
      </c>
      <c r="C95" s="33" t="s">
        <v>41</v>
      </c>
      <c r="D95" s="34" t="s">
        <v>10</v>
      </c>
    </row>
    <row r="96" spans="1:4" ht="30" customHeight="1" thickBot="1">
      <c r="A96" s="95"/>
      <c r="B96" s="37">
        <v>47502</v>
      </c>
      <c r="C96" s="37">
        <v>45894</v>
      </c>
      <c r="D96" s="38">
        <f>C96/B96*100</f>
        <v>96.61487937350006</v>
      </c>
    </row>
    <row r="97" spans="1:5" ht="37.5" customHeight="1">
      <c r="A97" s="96" t="s">
        <v>47</v>
      </c>
      <c r="B97" s="96"/>
      <c r="C97" s="96"/>
      <c r="D97" s="96"/>
      <c r="E97" s="96"/>
    </row>
    <row r="98" spans="1:4" ht="51.75" customHeight="1">
      <c r="A98" s="39" t="s">
        <v>3</v>
      </c>
      <c r="B98" s="39" t="s">
        <v>48</v>
      </c>
      <c r="C98" s="39" t="s">
        <v>49</v>
      </c>
      <c r="D98" s="39" t="s">
        <v>10</v>
      </c>
    </row>
    <row r="99" spans="1:4" ht="24.75" customHeight="1">
      <c r="A99" s="3" t="s">
        <v>19</v>
      </c>
      <c r="B99" s="73">
        <f>B120+B142+B162</f>
        <v>1007.0500000000001</v>
      </c>
      <c r="C99" s="73">
        <f>C120+C142+C162</f>
        <v>980.21</v>
      </c>
      <c r="D99" s="40">
        <f aca="true" t="shared" si="6" ref="D99:D117">C99/B99*100</f>
        <v>97.33478973238667</v>
      </c>
    </row>
    <row r="100" spans="1:4" ht="22.5" customHeight="1">
      <c r="A100" s="3" t="s">
        <v>20</v>
      </c>
      <c r="B100" s="73">
        <f>B121+B143+B163</f>
        <v>1243.8400000000001</v>
      </c>
      <c r="C100" s="73">
        <f>C121+C143+C163</f>
        <v>1119.97</v>
      </c>
      <c r="D100" s="40">
        <f t="shared" si="6"/>
        <v>90.04132364291226</v>
      </c>
    </row>
    <row r="101" spans="1:4" ht="36" customHeight="1">
      <c r="A101" s="3" t="s">
        <v>30</v>
      </c>
      <c r="B101" s="73">
        <f>B122</f>
        <v>767.45</v>
      </c>
      <c r="C101" s="73">
        <f>C122</f>
        <v>673.05</v>
      </c>
      <c r="D101" s="40">
        <f t="shared" si="6"/>
        <v>87.69952439898364</v>
      </c>
    </row>
    <row r="102" spans="1:4" ht="36" customHeight="1">
      <c r="A102" s="3" t="s">
        <v>31</v>
      </c>
      <c r="B102" s="73">
        <f>B123</f>
        <v>0</v>
      </c>
      <c r="C102" s="73">
        <f>C123</f>
        <v>0</v>
      </c>
      <c r="D102" s="40" t="s">
        <v>18</v>
      </c>
    </row>
    <row r="103" spans="1:4" ht="35.25" customHeight="1">
      <c r="A103" s="3" t="s">
        <v>14</v>
      </c>
      <c r="B103" s="73">
        <f aca="true" t="shared" si="7" ref="B103:C117">B124+B144+B164</f>
        <v>411.95</v>
      </c>
      <c r="C103" s="73">
        <f t="shared" si="7"/>
        <v>412.78000000000003</v>
      </c>
      <c r="D103" s="40">
        <f t="shared" si="6"/>
        <v>100.20148076222843</v>
      </c>
    </row>
    <row r="104" spans="1:4" ht="20.25" customHeight="1">
      <c r="A104" s="3" t="s">
        <v>0</v>
      </c>
      <c r="B104" s="73">
        <f t="shared" si="7"/>
        <v>99.08</v>
      </c>
      <c r="C104" s="73">
        <f t="shared" si="7"/>
        <v>95.02</v>
      </c>
      <c r="D104" s="40">
        <f t="shared" si="6"/>
        <v>95.90230117077108</v>
      </c>
    </row>
    <row r="105" spans="1:4" ht="20.25" customHeight="1">
      <c r="A105" s="3" t="s">
        <v>21</v>
      </c>
      <c r="B105" s="73">
        <f t="shared" si="7"/>
        <v>22.27</v>
      </c>
      <c r="C105" s="73">
        <f t="shared" si="7"/>
        <v>24.2</v>
      </c>
      <c r="D105" s="40">
        <f t="shared" si="6"/>
        <v>108.6663673102829</v>
      </c>
    </row>
    <row r="106" spans="1:4" ht="20.25" customHeight="1">
      <c r="A106" s="3" t="s">
        <v>17</v>
      </c>
      <c r="B106" s="73">
        <f t="shared" si="7"/>
        <v>80.17</v>
      </c>
      <c r="C106" s="73">
        <f t="shared" si="7"/>
        <v>166.67</v>
      </c>
      <c r="D106" s="40">
        <f t="shared" si="6"/>
        <v>207.8957215916178</v>
      </c>
    </row>
    <row r="107" spans="1:4" ht="20.25" customHeight="1">
      <c r="A107" s="3" t="s">
        <v>22</v>
      </c>
      <c r="B107" s="73">
        <f t="shared" si="7"/>
        <v>11.23</v>
      </c>
      <c r="C107" s="73">
        <f t="shared" si="7"/>
        <v>10.65</v>
      </c>
      <c r="D107" s="40">
        <f t="shared" si="6"/>
        <v>94.83526268922529</v>
      </c>
    </row>
    <row r="108" spans="1:4" ht="20.25" customHeight="1">
      <c r="A108" s="3" t="s">
        <v>15</v>
      </c>
      <c r="B108" s="73">
        <f t="shared" si="7"/>
        <v>58.15</v>
      </c>
      <c r="C108" s="73">
        <f t="shared" si="7"/>
        <v>56.019999999999996</v>
      </c>
      <c r="D108" s="40">
        <f t="shared" si="6"/>
        <v>96.33705932932072</v>
      </c>
    </row>
    <row r="109" spans="1:4" ht="20.25" customHeight="1">
      <c r="A109" s="3" t="s">
        <v>23</v>
      </c>
      <c r="B109" s="73">
        <f t="shared" si="7"/>
        <v>42</v>
      </c>
      <c r="C109" s="73">
        <f t="shared" si="7"/>
        <v>43</v>
      </c>
      <c r="D109" s="40">
        <f t="shared" si="6"/>
        <v>102.38095238095238</v>
      </c>
    </row>
    <row r="110" spans="1:4" ht="34.5" customHeight="1">
      <c r="A110" s="3" t="s">
        <v>24</v>
      </c>
      <c r="B110" s="73">
        <f t="shared" si="7"/>
        <v>369.32000000000005</v>
      </c>
      <c r="C110" s="73">
        <f t="shared" si="7"/>
        <v>279.82</v>
      </c>
      <c r="D110" s="40">
        <f t="shared" si="6"/>
        <v>75.76627315065525</v>
      </c>
    </row>
    <row r="111" spans="1:4" ht="19.5" customHeight="1">
      <c r="A111" s="41" t="s">
        <v>28</v>
      </c>
      <c r="B111" s="73">
        <f t="shared" si="7"/>
        <v>551.57</v>
      </c>
      <c r="C111" s="73">
        <f t="shared" si="7"/>
        <v>586.92</v>
      </c>
      <c r="D111" s="40">
        <f t="shared" si="6"/>
        <v>106.40897800823103</v>
      </c>
    </row>
    <row r="112" spans="1:4" ht="21.75" customHeight="1">
      <c r="A112" s="3" t="s">
        <v>1</v>
      </c>
      <c r="B112" s="73">
        <f t="shared" si="7"/>
        <v>1241.2</v>
      </c>
      <c r="C112" s="73">
        <f t="shared" si="7"/>
        <v>1079.51</v>
      </c>
      <c r="D112" s="40">
        <f t="shared" si="6"/>
        <v>86.97309055752497</v>
      </c>
    </row>
    <row r="113" spans="1:4" ht="24.75" customHeight="1">
      <c r="A113" s="3" t="s">
        <v>25</v>
      </c>
      <c r="B113" s="73">
        <f t="shared" si="7"/>
        <v>10</v>
      </c>
      <c r="C113" s="73">
        <f t="shared" si="7"/>
        <v>95</v>
      </c>
      <c r="D113" s="40">
        <f t="shared" si="6"/>
        <v>950</v>
      </c>
    </row>
    <row r="114" spans="1:4" ht="33.75" customHeight="1">
      <c r="A114" s="3" t="s">
        <v>16</v>
      </c>
      <c r="B114" s="73">
        <f t="shared" si="7"/>
        <v>737.33</v>
      </c>
      <c r="C114" s="73">
        <f t="shared" si="7"/>
        <v>722.13</v>
      </c>
      <c r="D114" s="40">
        <f t="shared" si="6"/>
        <v>97.93850785943879</v>
      </c>
    </row>
    <row r="115" spans="1:4" ht="37.5" customHeight="1">
      <c r="A115" s="3" t="s">
        <v>26</v>
      </c>
      <c r="B115" s="73">
        <f t="shared" si="7"/>
        <v>305.07</v>
      </c>
      <c r="C115" s="73">
        <f t="shared" si="7"/>
        <v>313.93</v>
      </c>
      <c r="D115" s="40">
        <f t="shared" si="6"/>
        <v>102.90425148326614</v>
      </c>
    </row>
    <row r="116" spans="1:4" ht="25.5" customHeight="1">
      <c r="A116" s="42" t="s">
        <v>27</v>
      </c>
      <c r="B116" s="73">
        <f t="shared" si="7"/>
        <v>27.57</v>
      </c>
      <c r="C116" s="73">
        <f t="shared" si="7"/>
        <v>35.57</v>
      </c>
      <c r="D116" s="40">
        <f t="shared" si="6"/>
        <v>129.0170475154153</v>
      </c>
    </row>
    <row r="117" spans="1:4" ht="15">
      <c r="A117" s="43" t="s">
        <v>2</v>
      </c>
      <c r="B117" s="76">
        <f t="shared" si="7"/>
        <v>6985.25</v>
      </c>
      <c r="C117" s="76">
        <f t="shared" si="7"/>
        <v>6694.45</v>
      </c>
      <c r="D117" s="44">
        <f t="shared" si="6"/>
        <v>95.83694212805554</v>
      </c>
    </row>
    <row r="118" spans="1:5" ht="39" customHeight="1">
      <c r="A118" s="96" t="s">
        <v>50</v>
      </c>
      <c r="B118" s="96"/>
      <c r="C118" s="96"/>
      <c r="D118" s="96"/>
      <c r="E118" s="96"/>
    </row>
    <row r="119" spans="1:4" ht="57" customHeight="1">
      <c r="A119" s="39" t="s">
        <v>3</v>
      </c>
      <c r="B119" s="39" t="s">
        <v>48</v>
      </c>
      <c r="C119" s="39" t="s">
        <v>49</v>
      </c>
      <c r="D119" s="39" t="s">
        <v>10</v>
      </c>
    </row>
    <row r="120" spans="1:4" ht="27" customHeight="1">
      <c r="A120" s="3" t="s">
        <v>19</v>
      </c>
      <c r="B120" s="69">
        <v>815.95</v>
      </c>
      <c r="C120" s="69">
        <v>807.01</v>
      </c>
      <c r="D120" s="10">
        <f aca="true" t="shared" si="8" ref="D120:D134">C120/B120*100</f>
        <v>98.9043446289601</v>
      </c>
    </row>
    <row r="121" spans="1:4" ht="27" customHeight="1">
      <c r="A121" s="3" t="s">
        <v>20</v>
      </c>
      <c r="B121" s="69">
        <v>831.44</v>
      </c>
      <c r="C121" s="69">
        <v>858.87</v>
      </c>
      <c r="D121" s="10">
        <f t="shared" si="8"/>
        <v>103.29909554507842</v>
      </c>
    </row>
    <row r="122" spans="1:4" ht="31.5" customHeight="1">
      <c r="A122" s="3" t="s">
        <v>30</v>
      </c>
      <c r="B122" s="69">
        <v>767.45</v>
      </c>
      <c r="C122" s="69">
        <v>673.05</v>
      </c>
      <c r="D122" s="10">
        <f t="shared" si="8"/>
        <v>87.69952439898364</v>
      </c>
    </row>
    <row r="123" spans="1:4" ht="31.5" customHeight="1">
      <c r="A123" s="3" t="s">
        <v>31</v>
      </c>
      <c r="B123" s="69">
        <v>0</v>
      </c>
      <c r="C123" s="69">
        <v>0</v>
      </c>
      <c r="D123" s="10" t="s">
        <v>18</v>
      </c>
    </row>
    <row r="124" spans="1:4" ht="27" customHeight="1">
      <c r="A124" s="3" t="s">
        <v>14</v>
      </c>
      <c r="B124" s="69">
        <v>285.75</v>
      </c>
      <c r="C124" s="69">
        <v>291.98</v>
      </c>
      <c r="D124" s="10">
        <f t="shared" si="8"/>
        <v>102.18022747156606</v>
      </c>
    </row>
    <row r="125" spans="1:4" ht="27" customHeight="1">
      <c r="A125" s="3" t="s">
        <v>0</v>
      </c>
      <c r="B125" s="69">
        <v>13.08</v>
      </c>
      <c r="C125" s="69">
        <v>7.02</v>
      </c>
      <c r="D125" s="10">
        <f t="shared" si="8"/>
        <v>53.669724770642205</v>
      </c>
    </row>
    <row r="126" spans="1:4" ht="27" customHeight="1">
      <c r="A126" s="3" t="s">
        <v>21</v>
      </c>
      <c r="B126" s="69">
        <v>22.27</v>
      </c>
      <c r="C126" s="69">
        <v>24.2</v>
      </c>
      <c r="D126" s="10">
        <f t="shared" si="8"/>
        <v>108.6663673102829</v>
      </c>
    </row>
    <row r="127" spans="1:4" ht="27" customHeight="1">
      <c r="A127" s="3" t="s">
        <v>17</v>
      </c>
      <c r="B127" s="69">
        <v>45.17</v>
      </c>
      <c r="C127" s="69">
        <v>129.67</v>
      </c>
      <c r="D127" s="10">
        <f t="shared" si="8"/>
        <v>287.0710648660615</v>
      </c>
    </row>
    <row r="128" spans="1:4" ht="27" customHeight="1">
      <c r="A128" s="3" t="s">
        <v>22</v>
      </c>
      <c r="B128" s="69">
        <v>11.23</v>
      </c>
      <c r="C128" s="69">
        <v>10.65</v>
      </c>
      <c r="D128" s="10">
        <f>C128/B128*100</f>
        <v>94.83526268922529</v>
      </c>
    </row>
    <row r="129" spans="1:4" ht="27" customHeight="1">
      <c r="A129" s="3" t="s">
        <v>15</v>
      </c>
      <c r="B129" s="69">
        <v>21.65</v>
      </c>
      <c r="C129" s="69">
        <v>20.52</v>
      </c>
      <c r="D129" s="10">
        <f t="shared" si="8"/>
        <v>94.78060046189377</v>
      </c>
    </row>
    <row r="130" spans="1:4" ht="27" customHeight="1">
      <c r="A130" s="3" t="s">
        <v>23</v>
      </c>
      <c r="B130" s="69">
        <v>42</v>
      </c>
      <c r="C130" s="69">
        <v>40</v>
      </c>
      <c r="D130" s="10">
        <f t="shared" si="8"/>
        <v>95.23809523809523</v>
      </c>
    </row>
    <row r="131" spans="1:4" ht="35.25" customHeight="1">
      <c r="A131" s="3" t="s">
        <v>24</v>
      </c>
      <c r="B131" s="69">
        <v>360.72</v>
      </c>
      <c r="C131" s="69">
        <v>263.82</v>
      </c>
      <c r="D131" s="10">
        <f t="shared" si="8"/>
        <v>73.13705921490352</v>
      </c>
    </row>
    <row r="132" spans="1:4" ht="35.25" customHeight="1">
      <c r="A132" s="41" t="s">
        <v>28</v>
      </c>
      <c r="B132" s="69">
        <v>510.19</v>
      </c>
      <c r="C132" s="69">
        <v>546.62</v>
      </c>
      <c r="D132" s="10">
        <f t="shared" si="8"/>
        <v>107.14047707716733</v>
      </c>
    </row>
    <row r="133" spans="1:4" ht="27" customHeight="1">
      <c r="A133" s="3" t="s">
        <v>1</v>
      </c>
      <c r="B133" s="69">
        <v>1193.8</v>
      </c>
      <c r="C133" s="69">
        <v>1036.31</v>
      </c>
      <c r="D133" s="10">
        <f t="shared" si="8"/>
        <v>86.80767297704807</v>
      </c>
    </row>
    <row r="134" spans="1:4" ht="21" customHeight="1">
      <c r="A134" s="3" t="s">
        <v>25</v>
      </c>
      <c r="B134" s="69">
        <v>4</v>
      </c>
      <c r="C134" s="69">
        <v>4</v>
      </c>
      <c r="D134" s="10">
        <f t="shared" si="8"/>
        <v>100</v>
      </c>
    </row>
    <row r="135" spans="1:4" ht="27" customHeight="1">
      <c r="A135" s="3" t="s">
        <v>16</v>
      </c>
      <c r="B135" s="69">
        <v>727.23</v>
      </c>
      <c r="C135" s="69">
        <v>712.13</v>
      </c>
      <c r="D135" s="10">
        <f>C135/B135*100</f>
        <v>97.92362801314577</v>
      </c>
    </row>
    <row r="136" spans="1:4" ht="40.5" customHeight="1">
      <c r="A136" s="3" t="s">
        <v>26</v>
      </c>
      <c r="B136" s="69">
        <v>298.37</v>
      </c>
      <c r="C136" s="69">
        <v>307.63</v>
      </c>
      <c r="D136" s="10">
        <f>C136/B136*100</f>
        <v>103.10352917518517</v>
      </c>
    </row>
    <row r="137" spans="1:4" ht="25.5" customHeight="1">
      <c r="A137" s="42" t="s">
        <v>27</v>
      </c>
      <c r="B137" s="69">
        <v>20.17</v>
      </c>
      <c r="C137" s="69">
        <v>18.17</v>
      </c>
      <c r="D137" s="10">
        <f>C137/B137*100</f>
        <v>90.08428358948935</v>
      </c>
    </row>
    <row r="138" spans="1:4" ht="15">
      <c r="A138" s="43" t="s">
        <v>2</v>
      </c>
      <c r="B138" s="71">
        <f>SUM(B120:B137)</f>
        <v>5970.47</v>
      </c>
      <c r="C138" s="70">
        <f>SUM(C120:C137)</f>
        <v>5751.650000000001</v>
      </c>
      <c r="D138" s="45">
        <f>C138/B138*100</f>
        <v>96.3349619041717</v>
      </c>
    </row>
    <row r="139" ht="18">
      <c r="A139" s="36"/>
    </row>
    <row r="140" spans="1:5" ht="37.5" customHeight="1">
      <c r="A140" s="96" t="s">
        <v>51</v>
      </c>
      <c r="B140" s="96"/>
      <c r="C140" s="96"/>
      <c r="D140" s="96"/>
      <c r="E140" s="96"/>
    </row>
    <row r="141" spans="1:4" ht="54.75" customHeight="1">
      <c r="A141" s="39" t="s">
        <v>3</v>
      </c>
      <c r="B141" s="39" t="s">
        <v>48</v>
      </c>
      <c r="C141" s="39" t="s">
        <v>49</v>
      </c>
      <c r="D141" s="39" t="s">
        <v>10</v>
      </c>
    </row>
    <row r="142" spans="1:4" ht="23.25" customHeight="1">
      <c r="A142" s="3" t="s">
        <v>19</v>
      </c>
      <c r="B142" s="68">
        <v>191.1</v>
      </c>
      <c r="C142" s="68">
        <v>170.2</v>
      </c>
      <c r="D142" s="10">
        <f aca="true" t="shared" si="9" ref="D142:D158">C142/B142*100</f>
        <v>89.0633176347462</v>
      </c>
    </row>
    <row r="143" spans="1:4" ht="23.25" customHeight="1">
      <c r="A143" s="3" t="s">
        <v>20</v>
      </c>
      <c r="B143" s="68">
        <v>412.4</v>
      </c>
      <c r="C143" s="68">
        <v>261.1</v>
      </c>
      <c r="D143" s="10">
        <f t="shared" si="9"/>
        <v>63.31231813773037</v>
      </c>
    </row>
    <row r="144" spans="1:4" ht="36.75" customHeight="1">
      <c r="A144" s="3" t="s">
        <v>14</v>
      </c>
      <c r="B144" s="68">
        <v>126.2</v>
      </c>
      <c r="C144" s="68">
        <v>115.1</v>
      </c>
      <c r="D144" s="10">
        <f t="shared" si="9"/>
        <v>91.20443740095087</v>
      </c>
    </row>
    <row r="145" spans="1:4" ht="23.25" customHeight="1">
      <c r="A145" s="3" t="s">
        <v>0</v>
      </c>
      <c r="B145" s="68">
        <v>86</v>
      </c>
      <c r="C145" s="68">
        <v>88</v>
      </c>
      <c r="D145" s="10">
        <f t="shared" si="9"/>
        <v>102.32558139534885</v>
      </c>
    </row>
    <row r="146" spans="1:4" ht="23.25" customHeight="1">
      <c r="A146" s="3" t="s">
        <v>21</v>
      </c>
      <c r="B146" s="68">
        <v>0</v>
      </c>
      <c r="C146" s="68">
        <v>0</v>
      </c>
      <c r="D146" s="10" t="s">
        <v>18</v>
      </c>
    </row>
    <row r="147" spans="1:4" ht="23.25" customHeight="1">
      <c r="A147" s="3" t="s">
        <v>17</v>
      </c>
      <c r="B147" s="68">
        <v>35</v>
      </c>
      <c r="C147" s="68">
        <v>37</v>
      </c>
      <c r="D147" s="10">
        <f>C147/B147*100</f>
        <v>105.71428571428572</v>
      </c>
    </row>
    <row r="148" spans="1:4" ht="23.25" customHeight="1">
      <c r="A148" s="3" t="s">
        <v>22</v>
      </c>
      <c r="B148" s="68">
        <v>0</v>
      </c>
      <c r="C148" s="68">
        <v>0</v>
      </c>
      <c r="D148" s="10" t="s">
        <v>18</v>
      </c>
    </row>
    <row r="149" spans="1:4" ht="23.25" customHeight="1">
      <c r="A149" s="3" t="s">
        <v>15</v>
      </c>
      <c r="B149" s="68">
        <v>36.5</v>
      </c>
      <c r="C149" s="68">
        <v>35.5</v>
      </c>
      <c r="D149" s="10">
        <f t="shared" si="9"/>
        <v>97.26027397260275</v>
      </c>
    </row>
    <row r="150" spans="1:4" ht="22.5" customHeight="1">
      <c r="A150" s="3" t="s">
        <v>23</v>
      </c>
      <c r="B150" s="68">
        <v>0</v>
      </c>
      <c r="C150" s="68">
        <v>3</v>
      </c>
      <c r="D150" s="10" t="s">
        <v>18</v>
      </c>
    </row>
    <row r="151" spans="1:4" ht="33" customHeight="1">
      <c r="A151" s="3" t="s">
        <v>24</v>
      </c>
      <c r="B151" s="68">
        <v>2</v>
      </c>
      <c r="C151" s="68">
        <v>9</v>
      </c>
      <c r="D151" s="10">
        <f t="shared" si="9"/>
        <v>450</v>
      </c>
    </row>
    <row r="152" spans="1:4" ht="34.5" customHeight="1">
      <c r="A152" s="41" t="s">
        <v>28</v>
      </c>
      <c r="B152" s="68">
        <v>0</v>
      </c>
      <c r="C152" s="68">
        <v>0</v>
      </c>
      <c r="D152" s="10" t="s">
        <v>18</v>
      </c>
    </row>
    <row r="153" spans="1:4" ht="21" customHeight="1">
      <c r="A153" s="3" t="s">
        <v>1</v>
      </c>
      <c r="B153" s="68">
        <v>7</v>
      </c>
      <c r="C153" s="68">
        <v>7</v>
      </c>
      <c r="D153" s="10">
        <f t="shared" si="9"/>
        <v>100</v>
      </c>
    </row>
    <row r="154" spans="1:4" ht="24" customHeight="1">
      <c r="A154" s="3" t="s">
        <v>25</v>
      </c>
      <c r="B154" s="68">
        <v>6</v>
      </c>
      <c r="C154" s="68">
        <v>90</v>
      </c>
      <c r="D154" s="10">
        <f t="shared" si="9"/>
        <v>1500</v>
      </c>
    </row>
    <row r="155" spans="1:4" ht="20.25" customHeight="1">
      <c r="A155" s="3" t="s">
        <v>16</v>
      </c>
      <c r="B155" s="68">
        <v>5</v>
      </c>
      <c r="C155" s="68">
        <v>5</v>
      </c>
      <c r="D155" s="10">
        <f t="shared" si="9"/>
        <v>100</v>
      </c>
    </row>
    <row r="156" spans="1:4" ht="32.25" customHeight="1">
      <c r="A156" s="3" t="s">
        <v>26</v>
      </c>
      <c r="B156" s="68">
        <v>0</v>
      </c>
      <c r="C156" s="68">
        <v>0</v>
      </c>
      <c r="D156" s="10" t="s">
        <v>18</v>
      </c>
    </row>
    <row r="157" spans="1:4" ht="36" customHeight="1">
      <c r="A157" s="42" t="s">
        <v>27</v>
      </c>
      <c r="B157" s="68">
        <v>6</v>
      </c>
      <c r="C157" s="68">
        <v>6</v>
      </c>
      <c r="D157" s="10">
        <f t="shared" si="9"/>
        <v>100</v>
      </c>
    </row>
    <row r="158" spans="1:4" ht="26.25" customHeight="1">
      <c r="A158" s="46" t="s">
        <v>2</v>
      </c>
      <c r="B158" s="71">
        <f>SUM(B142:B157)</f>
        <v>913.2</v>
      </c>
      <c r="C158" s="71">
        <f>SUM(C142:C157)</f>
        <v>826.9</v>
      </c>
      <c r="D158" s="45">
        <f t="shared" si="9"/>
        <v>90.5497152869032</v>
      </c>
    </row>
    <row r="159" spans="1:4" ht="18">
      <c r="A159" s="47"/>
      <c r="B159" s="48"/>
      <c r="C159" s="48"/>
      <c r="D159" s="30"/>
    </row>
    <row r="160" spans="1:5" ht="48" customHeight="1">
      <c r="A160" s="96" t="s">
        <v>52</v>
      </c>
      <c r="B160" s="96"/>
      <c r="C160" s="96"/>
      <c r="D160" s="96"/>
      <c r="E160" s="96"/>
    </row>
    <row r="161" spans="1:4" ht="51" customHeight="1">
      <c r="A161" s="39" t="s">
        <v>3</v>
      </c>
      <c r="B161" s="39" t="s">
        <v>48</v>
      </c>
      <c r="C161" s="39" t="s">
        <v>49</v>
      </c>
      <c r="D161" s="39" t="s">
        <v>10</v>
      </c>
    </row>
    <row r="162" spans="1:4" ht="36" customHeight="1">
      <c r="A162" s="3" t="s">
        <v>19</v>
      </c>
      <c r="B162" s="69">
        <v>0</v>
      </c>
      <c r="C162" s="69">
        <v>3</v>
      </c>
      <c r="D162" s="10" t="s">
        <v>18</v>
      </c>
    </row>
    <row r="163" spans="1:4" ht="33" customHeight="1">
      <c r="A163" s="3" t="s">
        <v>20</v>
      </c>
      <c r="B163" s="69">
        <v>0</v>
      </c>
      <c r="C163" s="69">
        <v>0</v>
      </c>
      <c r="D163" s="10" t="s">
        <v>18</v>
      </c>
    </row>
    <row r="164" spans="1:4" ht="33" customHeight="1">
      <c r="A164" s="3" t="s">
        <v>14</v>
      </c>
      <c r="B164" s="69">
        <v>0</v>
      </c>
      <c r="C164" s="69">
        <v>5.7</v>
      </c>
      <c r="D164" s="10" t="s">
        <v>18</v>
      </c>
    </row>
    <row r="165" spans="1:4" ht="33" customHeight="1">
      <c r="A165" s="3" t="s">
        <v>0</v>
      </c>
      <c r="B165" s="69">
        <v>0</v>
      </c>
      <c r="C165" s="69">
        <v>0</v>
      </c>
      <c r="D165" s="10" t="s">
        <v>18</v>
      </c>
    </row>
    <row r="166" spans="1:4" ht="33" customHeight="1">
      <c r="A166" s="3" t="s">
        <v>21</v>
      </c>
      <c r="B166" s="69">
        <v>0</v>
      </c>
      <c r="C166" s="69">
        <v>0</v>
      </c>
      <c r="D166" s="10" t="s">
        <v>18</v>
      </c>
    </row>
    <row r="167" spans="1:4" ht="33" customHeight="1">
      <c r="A167" s="3" t="s">
        <v>17</v>
      </c>
      <c r="B167" s="69">
        <v>0</v>
      </c>
      <c r="C167" s="69">
        <v>0</v>
      </c>
      <c r="D167" s="10" t="s">
        <v>18</v>
      </c>
    </row>
    <row r="168" spans="1:4" ht="33" customHeight="1">
      <c r="A168" s="3" t="s">
        <v>22</v>
      </c>
      <c r="B168" s="69">
        <v>0</v>
      </c>
      <c r="C168" s="69">
        <v>0</v>
      </c>
      <c r="D168" s="10" t="s">
        <v>18</v>
      </c>
    </row>
    <row r="169" spans="1:4" ht="33" customHeight="1">
      <c r="A169" s="3" t="s">
        <v>15</v>
      </c>
      <c r="B169" s="69">
        <v>0</v>
      </c>
      <c r="C169" s="69">
        <v>0</v>
      </c>
      <c r="D169" s="10" t="s">
        <v>18</v>
      </c>
    </row>
    <row r="170" spans="1:4" ht="33" customHeight="1">
      <c r="A170" s="3" t="s">
        <v>23</v>
      </c>
      <c r="B170" s="69">
        <v>0</v>
      </c>
      <c r="C170" s="69">
        <v>0</v>
      </c>
      <c r="D170" s="10" t="s">
        <v>18</v>
      </c>
    </row>
    <row r="171" spans="1:4" ht="33" customHeight="1">
      <c r="A171" s="3" t="s">
        <v>24</v>
      </c>
      <c r="B171" s="69">
        <v>6.6</v>
      </c>
      <c r="C171" s="69">
        <v>7</v>
      </c>
      <c r="D171" s="10">
        <f aca="true" t="shared" si="10" ref="D171:D178">C171/B171*100</f>
        <v>106.06060606060606</v>
      </c>
    </row>
    <row r="172" spans="1:4" ht="33" customHeight="1">
      <c r="A172" s="41" t="s">
        <v>28</v>
      </c>
      <c r="B172" s="69">
        <v>41.38</v>
      </c>
      <c r="C172" s="69">
        <v>40.3</v>
      </c>
      <c r="D172" s="10">
        <f t="shared" si="10"/>
        <v>97.39004349927501</v>
      </c>
    </row>
    <row r="173" spans="1:4" ht="33" customHeight="1">
      <c r="A173" s="3" t="s">
        <v>1</v>
      </c>
      <c r="B173" s="69">
        <v>40.4</v>
      </c>
      <c r="C173" s="69">
        <v>36.2</v>
      </c>
      <c r="D173" s="10">
        <f t="shared" si="10"/>
        <v>89.60396039603961</v>
      </c>
    </row>
    <row r="174" spans="1:4" ht="33" customHeight="1">
      <c r="A174" s="3" t="s">
        <v>25</v>
      </c>
      <c r="B174" s="69">
        <v>0</v>
      </c>
      <c r="C174" s="69">
        <v>1</v>
      </c>
      <c r="D174" s="10" t="s">
        <v>18</v>
      </c>
    </row>
    <row r="175" spans="1:4" ht="33" customHeight="1">
      <c r="A175" s="3" t="s">
        <v>16</v>
      </c>
      <c r="B175" s="69">
        <v>5.1</v>
      </c>
      <c r="C175" s="69">
        <v>5</v>
      </c>
      <c r="D175" s="10">
        <f t="shared" si="10"/>
        <v>98.03921568627452</v>
      </c>
    </row>
    <row r="176" spans="1:4" ht="33" customHeight="1">
      <c r="A176" s="3" t="s">
        <v>26</v>
      </c>
      <c r="B176" s="69">
        <v>6.7</v>
      </c>
      <c r="C176" s="69">
        <v>6.3</v>
      </c>
      <c r="D176" s="10">
        <f t="shared" si="10"/>
        <v>94.02985074626865</v>
      </c>
    </row>
    <row r="177" spans="1:4" ht="33" customHeight="1">
      <c r="A177" s="42" t="s">
        <v>27</v>
      </c>
      <c r="B177" s="69">
        <v>1.4</v>
      </c>
      <c r="C177" s="69">
        <v>11.4</v>
      </c>
      <c r="D177" s="10">
        <f t="shared" si="10"/>
        <v>814.2857142857144</v>
      </c>
    </row>
    <row r="178" spans="1:4" ht="26.25" customHeight="1">
      <c r="A178" s="43" t="s">
        <v>2</v>
      </c>
      <c r="B178" s="72">
        <f>SUM(B162:B177)</f>
        <v>101.58</v>
      </c>
      <c r="C178" s="72">
        <f>SUM(C162:C177)</f>
        <v>115.9</v>
      </c>
      <c r="D178" s="45">
        <f t="shared" si="10"/>
        <v>114.09726324079543</v>
      </c>
    </row>
    <row r="179" spans="1:4" ht="18">
      <c r="A179" s="47"/>
      <c r="B179" s="49"/>
      <c r="C179" s="49"/>
      <c r="D179" s="30"/>
    </row>
    <row r="180" spans="1:5" ht="33" customHeight="1">
      <c r="A180" s="112" t="s">
        <v>53</v>
      </c>
      <c r="B180" s="112"/>
      <c r="C180" s="112"/>
      <c r="D180" s="112"/>
      <c r="E180" s="112"/>
    </row>
    <row r="181" spans="1:6" ht="18" customHeight="1">
      <c r="A181" s="113" t="s">
        <v>4</v>
      </c>
      <c r="B181" s="114" t="s">
        <v>54</v>
      </c>
      <c r="C181" s="115"/>
      <c r="D181" s="118" t="s">
        <v>55</v>
      </c>
      <c r="E181" s="80"/>
      <c r="F181" s="81"/>
    </row>
    <row r="182" spans="1:6" ht="17.25">
      <c r="A182" s="113"/>
      <c r="B182" s="116"/>
      <c r="C182" s="117"/>
      <c r="D182" s="106"/>
      <c r="E182" s="82"/>
      <c r="F182" s="81"/>
    </row>
    <row r="183" spans="1:6" ht="24" customHeight="1">
      <c r="A183" s="2" t="s">
        <v>5</v>
      </c>
      <c r="B183" s="119">
        <f>B192+B201+B211</f>
        <v>8245.7595</v>
      </c>
      <c r="C183" s="120"/>
      <c r="D183" s="52">
        <f>D22/100</f>
        <v>1.3107989985305302</v>
      </c>
      <c r="E183" s="83"/>
      <c r="F183" s="81"/>
    </row>
    <row r="184" spans="1:6" ht="26.25" customHeight="1">
      <c r="A184" s="2" t="s">
        <v>6</v>
      </c>
      <c r="B184" s="107">
        <f>B193+B205+B213</f>
        <v>1765.251</v>
      </c>
      <c r="C184" s="109"/>
      <c r="D184" s="52">
        <f>B184/E184</f>
        <v>1.0856195238590163</v>
      </c>
      <c r="E184" s="87">
        <f>E193+E205+E213</f>
        <v>1626.031</v>
      </c>
      <c r="F184" s="88"/>
    </row>
    <row r="185" spans="1:6" ht="24.75" customHeight="1">
      <c r="A185" s="2" t="s">
        <v>7</v>
      </c>
      <c r="B185" s="107">
        <f>B194</f>
        <v>365.7</v>
      </c>
      <c r="C185" s="109"/>
      <c r="D185" s="52">
        <f>B185/E185</f>
        <v>1.0144525506948874</v>
      </c>
      <c r="E185" s="84">
        <f>E194+E202</f>
        <v>360.49</v>
      </c>
      <c r="F185" s="81"/>
    </row>
    <row r="186" spans="1:6" ht="24" customHeight="1">
      <c r="A186" s="2" t="s">
        <v>8</v>
      </c>
      <c r="B186" s="107">
        <f>B195+B203</f>
        <v>16.375999999999998</v>
      </c>
      <c r="C186" s="109"/>
      <c r="D186" s="52">
        <f>B186/E186</f>
        <v>0.7931418608030222</v>
      </c>
      <c r="E186" s="84">
        <f>E195+E203</f>
        <v>20.647</v>
      </c>
      <c r="F186" s="81"/>
    </row>
    <row r="187" spans="1:6" ht="24.75" customHeight="1">
      <c r="A187" s="2" t="s">
        <v>9</v>
      </c>
      <c r="B187" s="110">
        <f>B196+B204+B214</f>
        <v>2707.341</v>
      </c>
      <c r="C187" s="111"/>
      <c r="D187" s="52">
        <f>B187/E187</f>
        <v>1.2612522419696721</v>
      </c>
      <c r="E187" s="87">
        <f>E196+E204+E214</f>
        <v>2146.55</v>
      </c>
      <c r="F187" s="88"/>
    </row>
    <row r="188" spans="1:6" ht="24.75" customHeight="1">
      <c r="A188" s="2" t="s">
        <v>11</v>
      </c>
      <c r="B188" s="107">
        <f>B197+B206</f>
        <v>727.458</v>
      </c>
      <c r="C188" s="109"/>
      <c r="D188" s="52">
        <f>B188/E188</f>
        <v>1.3600065807554034</v>
      </c>
      <c r="E188" s="82">
        <f>E197+E206</f>
        <v>534.893</v>
      </c>
      <c r="F188" s="81"/>
    </row>
    <row r="189" spans="1:5" ht="18">
      <c r="A189" s="53"/>
      <c r="B189" s="54"/>
      <c r="C189" s="54"/>
      <c r="D189" s="54"/>
      <c r="E189" s="54"/>
    </row>
    <row r="190" spans="1:5" ht="39.75" customHeight="1">
      <c r="A190" s="105" t="s">
        <v>56</v>
      </c>
      <c r="B190" s="105"/>
      <c r="C190" s="105"/>
      <c r="D190" s="105"/>
      <c r="E190" s="105"/>
    </row>
    <row r="191" spans="1:5" ht="53.25" customHeight="1">
      <c r="A191" s="67" t="s">
        <v>4</v>
      </c>
      <c r="B191" s="91" t="s">
        <v>57</v>
      </c>
      <c r="C191" s="92"/>
      <c r="D191" s="55" t="s">
        <v>58</v>
      </c>
      <c r="E191" s="54"/>
    </row>
    <row r="192" spans="1:5" ht="25.5" customHeight="1">
      <c r="A192" s="2" t="s">
        <v>5</v>
      </c>
      <c r="B192" s="103">
        <f>C42</f>
        <v>5606.47</v>
      </c>
      <c r="C192" s="106"/>
      <c r="D192" s="56">
        <f aca="true" t="shared" si="11" ref="D192:D197">B192/E192*100</f>
        <v>127.96610072776615</v>
      </c>
      <c r="E192" s="57">
        <v>4381.215</v>
      </c>
    </row>
    <row r="193" spans="1:5" ht="27" customHeight="1">
      <c r="A193" s="2" t="s">
        <v>6</v>
      </c>
      <c r="B193" s="107">
        <v>1550.633</v>
      </c>
      <c r="C193" s="108"/>
      <c r="D193" s="56">
        <f t="shared" si="11"/>
        <v>113.29769200868603</v>
      </c>
      <c r="E193" s="1">
        <v>1368.636</v>
      </c>
    </row>
    <row r="194" spans="1:5" ht="27.75" customHeight="1">
      <c r="A194" s="2" t="s">
        <v>7</v>
      </c>
      <c r="B194" s="93">
        <v>365.7</v>
      </c>
      <c r="C194" s="100"/>
      <c r="D194" s="56">
        <f t="shared" si="11"/>
        <v>101.44525506948874</v>
      </c>
      <c r="E194" s="1">
        <v>360.49</v>
      </c>
    </row>
    <row r="195" spans="1:5" ht="26.25" customHeight="1">
      <c r="A195" s="2" t="s">
        <v>8</v>
      </c>
      <c r="B195" s="93">
        <v>8.761</v>
      </c>
      <c r="C195" s="100"/>
      <c r="D195" s="56">
        <f t="shared" si="11"/>
        <v>107.52331860579282</v>
      </c>
      <c r="E195" s="1">
        <v>8.148</v>
      </c>
    </row>
    <row r="196" spans="1:5" ht="21.75" customHeight="1">
      <c r="A196" s="2" t="s">
        <v>9</v>
      </c>
      <c r="B196" s="103">
        <v>2705.949</v>
      </c>
      <c r="C196" s="104"/>
      <c r="D196" s="56">
        <f t="shared" si="11"/>
        <v>126.39158307740811</v>
      </c>
      <c r="E196" s="1">
        <v>2140.925</v>
      </c>
    </row>
    <row r="197" spans="1:5" ht="25.5" customHeight="1">
      <c r="A197" s="2" t="s">
        <v>11</v>
      </c>
      <c r="B197" s="93">
        <v>462.164</v>
      </c>
      <c r="C197" s="100"/>
      <c r="D197" s="56">
        <f t="shared" si="11"/>
        <v>112.46371168891214</v>
      </c>
      <c r="E197" s="1">
        <v>410.945</v>
      </c>
    </row>
    <row r="198" spans="1:5" ht="18">
      <c r="A198" s="58"/>
      <c r="B198" s="59"/>
      <c r="C198" s="60"/>
      <c r="D198" s="61"/>
      <c r="E198" s="54"/>
    </row>
    <row r="199" spans="1:5" ht="45" customHeight="1">
      <c r="A199" s="97" t="s">
        <v>59</v>
      </c>
      <c r="B199" s="97"/>
      <c r="C199" s="97"/>
      <c r="D199" s="97"/>
      <c r="E199" s="97"/>
    </row>
    <row r="200" spans="1:5" ht="51.75" customHeight="1">
      <c r="A200" s="67" t="s">
        <v>4</v>
      </c>
      <c r="B200" s="91" t="s">
        <v>60</v>
      </c>
      <c r="C200" s="92"/>
      <c r="D200" s="62" t="s">
        <v>61</v>
      </c>
      <c r="E200" s="50"/>
    </row>
    <row r="201" spans="1:5" ht="26.25" customHeight="1">
      <c r="A201" s="2" t="s">
        <v>5</v>
      </c>
      <c r="B201" s="93">
        <f>C61</f>
        <v>2538.548</v>
      </c>
      <c r="C201" s="90"/>
      <c r="D201" s="56">
        <f>D61</f>
        <v>133.0606999012481</v>
      </c>
      <c r="E201" s="63">
        <f>B61</f>
        <v>1907.8120000000001</v>
      </c>
    </row>
    <row r="202" spans="1:5" ht="26.25" customHeight="1">
      <c r="A202" s="2" t="s">
        <v>7</v>
      </c>
      <c r="B202" s="98" t="s">
        <v>18</v>
      </c>
      <c r="C202" s="99"/>
      <c r="D202" s="56" t="s">
        <v>18</v>
      </c>
      <c r="E202" s="1"/>
    </row>
    <row r="203" spans="1:5" ht="26.25" customHeight="1">
      <c r="A203" s="2" t="s">
        <v>8</v>
      </c>
      <c r="B203" s="93">
        <v>7.615</v>
      </c>
      <c r="C203" s="100"/>
      <c r="D203" s="56">
        <f>B203/E203*100</f>
        <v>60.92487398991919</v>
      </c>
      <c r="E203" s="1">
        <v>12.499</v>
      </c>
    </row>
    <row r="204" spans="1:5" ht="22.5" customHeight="1">
      <c r="A204" s="2" t="s">
        <v>9</v>
      </c>
      <c r="B204" s="93">
        <v>1.345</v>
      </c>
      <c r="C204" s="100"/>
      <c r="D204" s="56">
        <f>B204/E204*100</f>
        <v>23.91111111111111</v>
      </c>
      <c r="E204" s="1">
        <v>5.625</v>
      </c>
    </row>
    <row r="205" spans="1:5" ht="26.25" customHeight="1">
      <c r="A205" s="64" t="s">
        <v>6</v>
      </c>
      <c r="B205" s="101">
        <v>189.667</v>
      </c>
      <c r="C205" s="102"/>
      <c r="D205" s="56">
        <f>B205/E205*100</f>
        <v>73.68713455972339</v>
      </c>
      <c r="E205" s="1">
        <v>257.395</v>
      </c>
    </row>
    <row r="206" spans="1:5" ht="25.5" customHeight="1">
      <c r="A206" s="2" t="s">
        <v>11</v>
      </c>
      <c r="B206" s="93">
        <v>265.294</v>
      </c>
      <c r="C206" s="100"/>
      <c r="D206" s="56">
        <f>B206/E206*100</f>
        <v>214.03653144867204</v>
      </c>
      <c r="E206" s="1">
        <v>123.948</v>
      </c>
    </row>
    <row r="207" spans="1:5" ht="12.75">
      <c r="A207" s="54"/>
      <c r="B207" s="54"/>
      <c r="C207" s="54"/>
      <c r="D207" s="54"/>
      <c r="E207" s="1"/>
    </row>
    <row r="208" spans="1:5" ht="18">
      <c r="A208" s="65"/>
      <c r="B208" s="66"/>
      <c r="C208" s="66"/>
      <c r="D208" s="66"/>
      <c r="E208" s="66"/>
    </row>
    <row r="209" spans="1:5" ht="36.75" customHeight="1">
      <c r="A209" s="97" t="s">
        <v>62</v>
      </c>
      <c r="B209" s="97"/>
      <c r="C209" s="97"/>
      <c r="D209" s="97"/>
      <c r="E209" s="97"/>
    </row>
    <row r="210" spans="1:5" ht="63.75" customHeight="1">
      <c r="A210" s="67" t="s">
        <v>4</v>
      </c>
      <c r="B210" s="91" t="s">
        <v>60</v>
      </c>
      <c r="C210" s="92"/>
      <c r="D210" s="62" t="s">
        <v>61</v>
      </c>
      <c r="E210" s="50"/>
    </row>
    <row r="211" spans="1:5" ht="24.75" customHeight="1">
      <c r="A211" s="2" t="s">
        <v>5</v>
      </c>
      <c r="B211" s="93">
        <f>C80</f>
        <v>100.7415</v>
      </c>
      <c r="C211" s="90"/>
      <c r="D211" s="77">
        <f>B211/E211*100</f>
        <v>6249.085044352088</v>
      </c>
      <c r="E211" s="78">
        <f>B80</f>
        <v>1.6120999999999999</v>
      </c>
    </row>
    <row r="212" spans="1:5" ht="24.75" customHeight="1">
      <c r="A212" s="2" t="s">
        <v>7</v>
      </c>
      <c r="B212" s="89" t="s">
        <v>18</v>
      </c>
      <c r="C212" s="90"/>
      <c r="D212" s="79" t="s">
        <v>18</v>
      </c>
      <c r="E212" s="51"/>
    </row>
    <row r="213" spans="1:5" ht="24.75" customHeight="1">
      <c r="A213" s="64" t="s">
        <v>6</v>
      </c>
      <c r="B213" s="85">
        <v>24.951</v>
      </c>
      <c r="C213" s="86"/>
      <c r="D213" s="79" t="s">
        <v>18</v>
      </c>
      <c r="E213" s="51">
        <v>0</v>
      </c>
    </row>
    <row r="214" spans="1:5" ht="24.75" customHeight="1">
      <c r="A214" s="2" t="s">
        <v>9</v>
      </c>
      <c r="B214" s="89">
        <v>0.047</v>
      </c>
      <c r="C214" s="90"/>
      <c r="D214" s="52" t="s">
        <v>18</v>
      </c>
      <c r="E214" s="51">
        <v>0</v>
      </c>
    </row>
    <row r="215" spans="1:5" ht="24.75" customHeight="1">
      <c r="A215" s="2" t="s">
        <v>8</v>
      </c>
      <c r="B215" s="89" t="s">
        <v>18</v>
      </c>
      <c r="C215" s="90"/>
      <c r="D215" s="52" t="s">
        <v>18</v>
      </c>
      <c r="E215" s="1">
        <v>0</v>
      </c>
    </row>
    <row r="216" ht="18">
      <c r="A216" s="36"/>
    </row>
  </sheetData>
  <sheetProtection/>
  <mergeCells count="52">
    <mergeCell ref="A88:E88"/>
    <mergeCell ref="A92:E94"/>
    <mergeCell ref="A2:E3"/>
    <mergeCell ref="A4:E4"/>
    <mergeCell ref="A24:E24"/>
    <mergeCell ref="A44:E44"/>
    <mergeCell ref="A63:E63"/>
    <mergeCell ref="A81:E81"/>
    <mergeCell ref="A84:E84"/>
    <mergeCell ref="A180:E180"/>
    <mergeCell ref="A181:A182"/>
    <mergeCell ref="B181:C182"/>
    <mergeCell ref="D181:D182"/>
    <mergeCell ref="B183:C183"/>
    <mergeCell ref="B184:C184"/>
    <mergeCell ref="A190:E190"/>
    <mergeCell ref="B191:C191"/>
    <mergeCell ref="B192:C192"/>
    <mergeCell ref="B193:C193"/>
    <mergeCell ref="B185:C185"/>
    <mergeCell ref="B186:C186"/>
    <mergeCell ref="B187:C187"/>
    <mergeCell ref="B188:C188"/>
    <mergeCell ref="B204:C204"/>
    <mergeCell ref="B205:C205"/>
    <mergeCell ref="B206:C206"/>
    <mergeCell ref="B194:C194"/>
    <mergeCell ref="B195:C195"/>
    <mergeCell ref="B196:C196"/>
    <mergeCell ref="B197:C197"/>
    <mergeCell ref="A199:E199"/>
    <mergeCell ref="B200:C200"/>
    <mergeCell ref="A82:A83"/>
    <mergeCell ref="A85:A86"/>
    <mergeCell ref="A89:A90"/>
    <mergeCell ref="A95:A96"/>
    <mergeCell ref="A97:E97"/>
    <mergeCell ref="A209:E209"/>
    <mergeCell ref="A160:E160"/>
    <mergeCell ref="A140:E140"/>
    <mergeCell ref="A118:E118"/>
    <mergeCell ref="B201:C201"/>
    <mergeCell ref="B213:C213"/>
    <mergeCell ref="E184:F184"/>
    <mergeCell ref="E187:F187"/>
    <mergeCell ref="B215:C215"/>
    <mergeCell ref="B210:C210"/>
    <mergeCell ref="B211:C211"/>
    <mergeCell ref="B214:C214"/>
    <mergeCell ref="B212:C212"/>
    <mergeCell ref="B202:C202"/>
    <mergeCell ref="B203:C203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</cp:lastModifiedBy>
  <cp:lastPrinted>2022-08-29T11:12:14Z</cp:lastPrinted>
  <dcterms:created xsi:type="dcterms:W3CDTF">1996-10-08T23:32:33Z</dcterms:created>
  <dcterms:modified xsi:type="dcterms:W3CDTF">2022-08-29T11:18:24Z</dcterms:modified>
  <cp:category/>
  <cp:version/>
  <cp:contentType/>
  <cp:contentStatus/>
</cp:coreProperties>
</file>